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15" windowWidth="2475" windowHeight="1470"/>
  </bookViews>
  <sheets>
    <sheet name="Sheet1" sheetId="1" r:id="rId1"/>
    <sheet name="Sheet2" sheetId="2" r:id="rId2"/>
    <sheet name="Sheet3" sheetId="3" r:id="rId3"/>
    <sheet name="Sheet4" sheetId="4" r:id="rId4"/>
    <sheet name="Sheet5" sheetId="5" r:id="rId5"/>
    <sheet name="Sheet6" sheetId="7" r:id="rId6"/>
    <sheet name="Sheet7" sheetId="8" r:id="rId7"/>
    <sheet name="Sheet8" sheetId="10" r:id="rId8"/>
    <sheet name="Sheet9" sheetId="9" r:id="rId9"/>
  </sheets>
  <definedNames>
    <definedName name="_xlnm.Print_Area" localSheetId="0">Sheet1!$A$11:$H$111</definedName>
    <definedName name="_xlnm.Print_Area" localSheetId="1">Sheet2!$A$11:$H$117</definedName>
    <definedName name="_xlnm.Print_Area" localSheetId="2">Sheet3!$A$11:$I$57</definedName>
    <definedName name="_xlnm.Print_Area" localSheetId="3">Sheet4!$A$12:$H$33</definedName>
    <definedName name="_xlnm.Print_Area" localSheetId="4">Sheet5!$A$12:$P$124</definedName>
    <definedName name="_xlnm.Print_Area" localSheetId="5">Sheet6!$A$11:$J$71</definedName>
    <definedName name="_xlnm.Print_Area" localSheetId="6">Sheet7!$A$9:$F$31</definedName>
    <definedName name="_xlnm.Print_Area" localSheetId="7">Sheet8!$A$12:$F$85</definedName>
    <definedName name="_xlnm.Print_Area" localSheetId="8">Sheet9!$A$5:$L$43</definedName>
    <definedName name="_xlnm.Print_Titles" localSheetId="0">Sheet1!$1:$10</definedName>
    <definedName name="_xlnm.Print_Titles" localSheetId="1">Sheet2!$1:$10</definedName>
    <definedName name="_xlnm.Print_Titles" localSheetId="2">Sheet3!$1:$10</definedName>
    <definedName name="_xlnm.Print_Titles" localSheetId="3">Sheet4!$1:$11</definedName>
    <definedName name="_xlnm.Print_Titles" localSheetId="4">Sheet5!$1:$11</definedName>
    <definedName name="_xlnm.Print_Titles" localSheetId="5">Sheet6!$1:$10</definedName>
    <definedName name="_xlnm.Print_Titles" localSheetId="6">Sheet7!$1:$8</definedName>
    <definedName name="_xlnm.Print_Titles" localSheetId="7">Sheet8!$1:$11</definedName>
    <definedName name="_xlnm.Print_Titles" localSheetId="8">Sheet9!$1:$4</definedName>
  </definedNames>
  <calcPr calcId="124519"/>
</workbook>
</file>

<file path=xl/calcChain.xml><?xml version="1.0" encoding="utf-8"?>
<calcChain xmlns="http://schemas.openxmlformats.org/spreadsheetml/2006/main">
  <c r="K44" i="9"/>
  <c r="I63" l="1"/>
  <c r="F68" i="10" l="1"/>
  <c r="F85" l="1"/>
  <c r="F59" l="1"/>
  <c r="F25" l="1"/>
  <c r="F51" s="1"/>
  <c r="F70" s="1"/>
  <c r="F76" s="1"/>
  <c r="P78" i="5" l="1"/>
  <c r="P42"/>
  <c r="G32" i="7" l="1"/>
  <c r="H32"/>
  <c r="I32"/>
  <c r="J32"/>
  <c r="E85" i="10" l="1"/>
  <c r="E68" l="1"/>
  <c r="E59"/>
  <c r="E25" l="1"/>
  <c r="F10"/>
  <c r="F8" i="8"/>
  <c r="E51" i="10" l="1"/>
  <c r="J61" i="7" l="1"/>
  <c r="I61"/>
  <c r="H61"/>
  <c r="G61"/>
  <c r="J52" l="1"/>
  <c r="I52" l="1"/>
  <c r="H52"/>
  <c r="G52"/>
  <c r="H47"/>
  <c r="J42"/>
  <c r="I42"/>
  <c r="H42"/>
  <c r="G42"/>
  <c r="J15"/>
  <c r="I15"/>
  <c r="H15"/>
  <c r="G15"/>
  <c r="H13" l="1"/>
  <c r="I66"/>
  <c r="G47"/>
  <c r="G13"/>
  <c r="J13" s="1"/>
  <c r="J65"/>
  <c r="I56"/>
  <c r="I9"/>
  <c r="H12" l="1"/>
  <c r="H65" s="1"/>
  <c r="G12"/>
  <c r="G65" s="1"/>
  <c r="J56"/>
  <c r="I67"/>
  <c r="I65"/>
  <c r="I13"/>
  <c r="H66"/>
  <c r="H56"/>
  <c r="J67"/>
  <c r="G56" l="1"/>
  <c r="G67" s="1"/>
  <c r="H67"/>
  <c r="G66"/>
  <c r="J66" s="1"/>
  <c r="I106" i="5"/>
  <c r="P82" l="1"/>
  <c r="P81"/>
  <c r="P80"/>
  <c r="P77"/>
  <c r="P76"/>
  <c r="P75"/>
  <c r="J75"/>
  <c r="P74"/>
  <c r="J74"/>
  <c r="P73"/>
  <c r="J73"/>
  <c r="P71"/>
  <c r="J71"/>
  <c r="P70"/>
  <c r="J70"/>
  <c r="P68"/>
  <c r="J68"/>
  <c r="P67"/>
  <c r="J67"/>
  <c r="P64"/>
  <c r="P63"/>
  <c r="P62"/>
  <c r="P60"/>
  <c r="P59"/>
  <c r="P57"/>
  <c r="P56"/>
  <c r="P54"/>
  <c r="P53" l="1"/>
  <c r="P51"/>
  <c r="P50"/>
  <c r="P46"/>
  <c r="P45"/>
  <c r="P44"/>
  <c r="P41"/>
  <c r="P40"/>
  <c r="P39"/>
  <c r="J39"/>
  <c r="P38"/>
  <c r="J38"/>
  <c r="P37"/>
  <c r="J37"/>
  <c r="P35"/>
  <c r="J35"/>
  <c r="P34"/>
  <c r="J34"/>
  <c r="P32"/>
  <c r="J32"/>
  <c r="P31"/>
  <c r="J31"/>
  <c r="P28"/>
  <c r="P27"/>
  <c r="P26"/>
  <c r="P24"/>
  <c r="P23"/>
  <c r="P21"/>
  <c r="P20"/>
  <c r="P18"/>
  <c r="P17" l="1"/>
  <c r="P15"/>
  <c r="P14"/>
  <c r="K10"/>
  <c r="H33" i="4"/>
  <c r="G33"/>
  <c r="F33"/>
  <c r="E33"/>
  <c r="D33"/>
  <c r="I10" i="3" l="1"/>
  <c r="H10"/>
  <c r="G10"/>
  <c r="F10"/>
  <c r="A6"/>
  <c r="H10" i="2" l="1"/>
  <c r="H10" i="1" l="1"/>
  <c r="G10"/>
  <c r="J64" i="7" l="1"/>
  <c r="I64"/>
  <c r="G64"/>
  <c r="H64"/>
  <c r="E70" i="10" l="1"/>
  <c r="F87" l="1"/>
  <c r="E76"/>
  <c r="E87" l="1"/>
  <c r="J20" i="5" l="1"/>
  <c r="J14"/>
  <c r="H64" i="2"/>
  <c r="H19"/>
  <c r="F104" i="1"/>
  <c r="H72"/>
  <c r="J78" i="5"/>
  <c r="J56"/>
  <c r="J44"/>
  <c r="J28"/>
  <c r="J26"/>
  <c r="J24"/>
  <c r="J23"/>
  <c r="J21"/>
  <c r="J18"/>
  <c r="J17"/>
  <c r="F72" i="1"/>
  <c r="E8" i="8"/>
  <c r="E106" i="5"/>
  <c r="G10" i="2"/>
  <c r="E10" i="10"/>
  <c r="G9" i="7"/>
  <c r="E10" i="5"/>
  <c r="F50" i="1"/>
  <c r="J77" i="5"/>
  <c r="J57"/>
  <c r="J46"/>
  <c r="J41"/>
  <c r="J27"/>
  <c r="F74" i="2"/>
  <c r="F97"/>
  <c r="J59" i="5"/>
  <c r="F19" i="2"/>
  <c r="F64"/>
  <c r="H97"/>
  <c r="J60" i="5"/>
  <c r="H66" i="2" l="1"/>
  <c r="H74"/>
  <c r="J42" i="5"/>
  <c r="H109" i="2"/>
  <c r="F66"/>
  <c r="F109"/>
  <c r="F108" i="1"/>
  <c r="H50" l="1"/>
  <c r="J63" i="5"/>
  <c r="H104" i="1"/>
  <c r="J80" i="5"/>
  <c r="J53"/>
  <c r="J40"/>
  <c r="J81"/>
  <c r="F107" i="2"/>
  <c r="F76"/>
  <c r="H76"/>
  <c r="J45" i="5"/>
  <c r="J15"/>
  <c r="F110" i="1"/>
  <c r="J51" i="5" l="1"/>
  <c r="F113" i="1"/>
  <c r="H82" i="2"/>
  <c r="F82"/>
  <c r="H108" i="1"/>
  <c r="J62" i="5"/>
  <c r="J54"/>
  <c r="J64" l="1"/>
  <c r="H110" i="1"/>
  <c r="F99" i="2"/>
  <c r="F104"/>
  <c r="H104"/>
  <c r="H99"/>
  <c r="J82" i="5" l="1"/>
  <c r="F102" i="2"/>
  <c r="J76" i="5"/>
  <c r="E64" i="2"/>
  <c r="H113" i="1"/>
  <c r="H102" i="2"/>
  <c r="E74" l="1"/>
  <c r="E19"/>
  <c r="E50" i="1"/>
  <c r="E72"/>
  <c r="J50" i="5"/>
  <c r="E97" i="2"/>
  <c r="G50" i="1"/>
  <c r="G74" i="2" l="1"/>
  <c r="G72" i="1"/>
  <c r="G19" i="2"/>
  <c r="E109"/>
  <c r="E66"/>
  <c r="G64"/>
  <c r="G97"/>
  <c r="G109" l="1"/>
  <c r="E76"/>
  <c r="E107"/>
  <c r="G66"/>
  <c r="G104" i="1" l="1"/>
  <c r="E82" i="2"/>
  <c r="G107"/>
  <c r="G76"/>
  <c r="E104" i="1" l="1"/>
  <c r="G82" i="2"/>
  <c r="E99"/>
  <c r="E104"/>
  <c r="G108" i="1"/>
  <c r="E102" i="2" l="1"/>
  <c r="G104"/>
  <c r="G99"/>
  <c r="G110" i="1"/>
  <c r="E108"/>
  <c r="G102" i="2" l="1"/>
  <c r="E110" i="1"/>
  <c r="G113"/>
  <c r="E113" l="1"/>
  <c r="H107" i="2" l="1"/>
</calcChain>
</file>

<file path=xl/sharedStrings.xml><?xml version="1.0" encoding="utf-8"?>
<sst xmlns="http://schemas.openxmlformats.org/spreadsheetml/2006/main" count="1053" uniqueCount="529">
  <si>
    <t>No.</t>
  </si>
  <si>
    <t>POS - POS</t>
  </si>
  <si>
    <t>BANK</t>
  </si>
  <si>
    <t>ASET</t>
  </si>
  <si>
    <t>Kas</t>
  </si>
  <si>
    <t>Penempatan pada Bank Indonesia</t>
  </si>
  <si>
    <t>Penempatan pada bank lain</t>
  </si>
  <si>
    <t>Surat berharga</t>
  </si>
  <si>
    <t>Tagihan akseptasi</t>
  </si>
  <si>
    <t>Kredit</t>
  </si>
  <si>
    <t>Akumulasi amortisasi aset tidak berwujud -/-</t>
  </si>
  <si>
    <t>Akumulasi penyusutan aset tetap dan inventaris -/-</t>
  </si>
  <si>
    <t>Penyertaan</t>
  </si>
  <si>
    <t>Cadangan kerugian penurunan nilai aset keuangan -/-</t>
  </si>
  <si>
    <t>Aset tidak berwujud</t>
  </si>
  <si>
    <t>Aset tetap dan inventaris</t>
  </si>
  <si>
    <t>Properti terbengkalai</t>
  </si>
  <si>
    <t>Aset yang diambil alih</t>
  </si>
  <si>
    <t>Aset pajak tangguhan</t>
  </si>
  <si>
    <t>TOTAL ASET</t>
  </si>
  <si>
    <t>Giro</t>
  </si>
  <si>
    <t>Tabungan</t>
  </si>
  <si>
    <t>Simpanan berjangka</t>
  </si>
  <si>
    <t>Surat berharga yang diterbitkan</t>
  </si>
  <si>
    <t>Pinjaman yang diterima</t>
  </si>
  <si>
    <t>Setoran jaminan</t>
  </si>
  <si>
    <t>Modal disetor</t>
  </si>
  <si>
    <t>Tambahan modal disetor</t>
  </si>
  <si>
    <t>Selisih kuasi reorganisasi</t>
  </si>
  <si>
    <t>Cadangan</t>
  </si>
  <si>
    <t>Laba/rugi</t>
  </si>
  <si>
    <t>POS-POS</t>
  </si>
  <si>
    <t>PENDAPATAN DAN BEBAN OPERASIONAL</t>
  </si>
  <si>
    <t>A. Pendapatan dan Beban Bunga</t>
  </si>
  <si>
    <t>Pendapatan Bunga</t>
  </si>
  <si>
    <t>Beban Bunga</t>
  </si>
  <si>
    <t>Pendapatan (Beban) Bunga Bersih</t>
  </si>
  <si>
    <t>Pendapatan Operasional Selain Bunga</t>
  </si>
  <si>
    <t>e.</t>
  </si>
  <si>
    <t>f.</t>
  </si>
  <si>
    <t>Beban Operasional Selain Bunga</t>
  </si>
  <si>
    <t>a.</t>
  </si>
  <si>
    <t>Rupiah</t>
  </si>
  <si>
    <t>b.</t>
  </si>
  <si>
    <t>Valuta asing</t>
  </si>
  <si>
    <t>i.</t>
  </si>
  <si>
    <t>ii.</t>
  </si>
  <si>
    <t>iii.</t>
  </si>
  <si>
    <t>iv.</t>
  </si>
  <si>
    <t>Aset keuangan lainnya</t>
  </si>
  <si>
    <t>c.</t>
  </si>
  <si>
    <t>Keuntungan penjualan aset keuangan</t>
  </si>
  <si>
    <t>d.</t>
  </si>
  <si>
    <t>g.</t>
  </si>
  <si>
    <t>Pendapatan lainnya</t>
  </si>
  <si>
    <t>Kerugian penjualan aset keuangan</t>
  </si>
  <si>
    <t>Pembiayaan syariah</t>
  </si>
  <si>
    <t>h.</t>
  </si>
  <si>
    <t>j.</t>
  </si>
  <si>
    <t>k.</t>
  </si>
  <si>
    <t>l.</t>
  </si>
  <si>
    <t>Pendapatan (Beban) Operasional Selain Bunga Bersih</t>
  </si>
  <si>
    <t>Kerugian terkait risiko operasional</t>
  </si>
  <si>
    <t>Kerugian penurunan nilai aset lainnya (non keuangan)</t>
  </si>
  <si>
    <t>Beban tenaga kerja</t>
  </si>
  <si>
    <t>Beban promosi</t>
  </si>
  <si>
    <t>Beban lainnya</t>
  </si>
  <si>
    <t>PENDAPATAN DAN BEBAN NON OPERASIONAL</t>
  </si>
  <si>
    <t>LABA (RUGI) OPERASIONAL</t>
  </si>
  <si>
    <t>Keuntungan (kerugian) penjualan aset tetap dan inventaris</t>
  </si>
  <si>
    <t>Keuntungan (kerugian) penjabaran transaksi valuta asing</t>
  </si>
  <si>
    <t>Pendapatan (beban) non operasional lainnya</t>
  </si>
  <si>
    <t>LABA (RUGI) NON OPERASIONAL</t>
  </si>
  <si>
    <t>LABA (RUGI) TAHUN BERJALAN SEBELUM PAJAK</t>
  </si>
  <si>
    <t>Pajak penghasilan</t>
  </si>
  <si>
    <t>Pendapatan (beban) pajak tangguhan</t>
  </si>
  <si>
    <t>LABA (RUGI) TAHUN BERJALAN SETELAH PAJAK BERSIH</t>
  </si>
  <si>
    <t>DIVIDEN</t>
  </si>
  <si>
    <t>Diukur pada nilai wajar melalui laporan laba/rugi</t>
  </si>
  <si>
    <t xml:space="preserve">a. </t>
  </si>
  <si>
    <t xml:space="preserve">b. </t>
  </si>
  <si>
    <t xml:space="preserve">c. </t>
  </si>
  <si>
    <t xml:space="preserve">d. </t>
  </si>
  <si>
    <t xml:space="preserve">e. </t>
  </si>
  <si>
    <t>Tersedia untuk dijual</t>
  </si>
  <si>
    <t>Dimiliki hingga jatuh tempo</t>
  </si>
  <si>
    <t>Pinjaman yang diberikan dan piutang</t>
  </si>
  <si>
    <t>Lainnya</t>
  </si>
  <si>
    <t>Melakukan kegiatan operasional di Indonesia</t>
  </si>
  <si>
    <t>Melakukan kegiatan operasional di luar Indonesia</t>
  </si>
  <si>
    <t>Modal dasar</t>
  </si>
  <si>
    <t>Modal yang belum disetor -/-</t>
  </si>
  <si>
    <t>Agio</t>
  </si>
  <si>
    <t>Disagio -/-</t>
  </si>
  <si>
    <t>Modal sumbangan</t>
  </si>
  <si>
    <t>Pendapatan (kerugian) komprehensif lainnya</t>
  </si>
  <si>
    <t>Dana setoran modal</t>
  </si>
  <si>
    <t>Cadangan umum</t>
  </si>
  <si>
    <t>Cadangan tujuan</t>
  </si>
  <si>
    <t>Tahun-tahun lalu</t>
  </si>
  <si>
    <t>Tahun berjalan</t>
  </si>
  <si>
    <t>Forward</t>
  </si>
  <si>
    <t>Swap</t>
  </si>
  <si>
    <t>Option</t>
  </si>
  <si>
    <t>Spot</t>
  </si>
  <si>
    <t>I</t>
  </si>
  <si>
    <t>TAGIHAN KOMITMEN</t>
  </si>
  <si>
    <t>Fasilitas pinjaman yang belum ditarik</t>
  </si>
  <si>
    <t>II</t>
  </si>
  <si>
    <t>KEWAJIBAN KOMITMEN</t>
  </si>
  <si>
    <t>Fasilitas kredit kepada nasabah yang belum ditarik</t>
  </si>
  <si>
    <t>BUMN</t>
  </si>
  <si>
    <t>Committed</t>
  </si>
  <si>
    <t>- Rupiah</t>
  </si>
  <si>
    <t>- Valuta asing</t>
  </si>
  <si>
    <t>Uncommitted</t>
  </si>
  <si>
    <t>Fasilitas kredit kepada bank lain yang belum ditarik</t>
  </si>
  <si>
    <t>L/C luar negeri</t>
  </si>
  <si>
    <t>L/C dalam negeri</t>
  </si>
  <si>
    <t>III.</t>
  </si>
  <si>
    <t>TAGIHAN KONTINJENSI</t>
  </si>
  <si>
    <t>Garansi yang diterima</t>
  </si>
  <si>
    <t>Pendapatan bunga dalam penyelesaian</t>
  </si>
  <si>
    <t>Bunga kredit yang diberikan</t>
  </si>
  <si>
    <t>Bunga lainnya</t>
  </si>
  <si>
    <t>IV.</t>
  </si>
  <si>
    <t>KEWAJIBAN KONTINJENSI</t>
  </si>
  <si>
    <t>Garansi yang diberikan</t>
  </si>
  <si>
    <t>1.</t>
  </si>
  <si>
    <t>2.</t>
  </si>
  <si>
    <t>3.</t>
  </si>
  <si>
    <t>Kerugian penurunan nilai aset keuangan (impairment)</t>
  </si>
  <si>
    <t>4.</t>
  </si>
  <si>
    <t>5.</t>
  </si>
  <si>
    <t>6.</t>
  </si>
  <si>
    <t>7.</t>
  </si>
  <si>
    <t>8.</t>
  </si>
  <si>
    <t>9.</t>
  </si>
  <si>
    <t>10.</t>
  </si>
  <si>
    <t>11.</t>
  </si>
  <si>
    <t>12.</t>
  </si>
  <si>
    <t>13.</t>
  </si>
  <si>
    <t>14.</t>
  </si>
  <si>
    <t>15.</t>
  </si>
  <si>
    <t>16.</t>
  </si>
  <si>
    <t>17.</t>
  </si>
  <si>
    <t>18.</t>
  </si>
  <si>
    <t>19.</t>
  </si>
  <si>
    <t>20.</t>
  </si>
  <si>
    <t>21.</t>
  </si>
  <si>
    <t>22.</t>
  </si>
  <si>
    <t>23.</t>
  </si>
  <si>
    <t>24.</t>
  </si>
  <si>
    <t>25.</t>
  </si>
  <si>
    <t>TRANSAKSI</t>
  </si>
  <si>
    <t>Tujuan</t>
  </si>
  <si>
    <t>Trading</t>
  </si>
  <si>
    <t>Hedging</t>
  </si>
  <si>
    <t>Tagihan</t>
  </si>
  <si>
    <t>A.</t>
  </si>
  <si>
    <t>Terkait dengan Nilai Tukar</t>
  </si>
  <si>
    <t>Jual</t>
  </si>
  <si>
    <t>Beli</t>
  </si>
  <si>
    <t>Future</t>
  </si>
  <si>
    <t>B.</t>
  </si>
  <si>
    <t>Terkait dengan Suku Bunga</t>
  </si>
  <si>
    <t>C.</t>
  </si>
  <si>
    <t>J U M L A H</t>
  </si>
  <si>
    <t>L</t>
  </si>
  <si>
    <t>DPK</t>
  </si>
  <si>
    <t>KL</t>
  </si>
  <si>
    <t>D</t>
  </si>
  <si>
    <t>M</t>
  </si>
  <si>
    <t>Jumlah</t>
  </si>
  <si>
    <t>I.</t>
  </si>
  <si>
    <t>PIHAK TERKAIT</t>
  </si>
  <si>
    <t>Tagihan Akseptasi</t>
  </si>
  <si>
    <t>Debitur Usaha Mikro, Kecil dan Menengah (UMKM)</t>
  </si>
  <si>
    <t>Bukan debitur UMKM</t>
  </si>
  <si>
    <t>Kredit yang direstrukturisasi</t>
  </si>
  <si>
    <t>Kredit properti</t>
  </si>
  <si>
    <t>Penyertaan modal sementara</t>
  </si>
  <si>
    <t>PIHAK TIDAK TERKAIT</t>
  </si>
  <si>
    <t>II.</t>
  </si>
  <si>
    <t>Tagihan atas surat berharga yang dibeli dengan janji dijual kembali (Reverse Repo)</t>
  </si>
  <si>
    <t>INFORMASI LAIN</t>
  </si>
  <si>
    <t>Total aset bank yang dijaminkan :</t>
  </si>
  <si>
    <t>Pada Bank Indonesia</t>
  </si>
  <si>
    <t>Pada pihak lain</t>
  </si>
  <si>
    <t>Total CKPN aset keuangan atas aset produktif</t>
  </si>
  <si>
    <t>Persentase kredit kepada UMKM terhadap total kredit</t>
  </si>
  <si>
    <t>Persentase kredit kepada Usaha Mikro Kecil (UMK) terhadap total kredit</t>
  </si>
  <si>
    <t>Persentase jumlah debitur Usaha Mikro Kecil (UMK) terhadap total debitur</t>
  </si>
  <si>
    <t>Penerusan kredit</t>
  </si>
  <si>
    <t>Aset produktif yang dihapus buku</t>
  </si>
  <si>
    <t>Aset produktif yang dihapus tagih</t>
  </si>
  <si>
    <t>CADANGAN PENYISIHAN KERUGIAN</t>
  </si>
  <si>
    <t>CKPN</t>
  </si>
  <si>
    <t>Individual</t>
  </si>
  <si>
    <t>Kolektif</t>
  </si>
  <si>
    <t>PPA wajib dibentuk</t>
  </si>
  <si>
    <t>Umum</t>
  </si>
  <si>
    <t>Khusus</t>
  </si>
  <si>
    <t>Surat berharga yang dijual dengan janji dibeli kembali (Repo)</t>
  </si>
  <si>
    <t>KOMPONEN MODAL</t>
  </si>
  <si>
    <t>2.1.</t>
  </si>
  <si>
    <t>Selisih lebih karena penjabaran laporan keuangan</t>
  </si>
  <si>
    <t>2.2.</t>
  </si>
  <si>
    <t>Goodwill</t>
  </si>
  <si>
    <t>Aset tidak berwujud lainnya</t>
  </si>
  <si>
    <t>1.1.</t>
  </si>
  <si>
    <t>1.2.</t>
  </si>
  <si>
    <t>1.3.</t>
  </si>
  <si>
    <t>1.4.</t>
  </si>
  <si>
    <t>2.3.</t>
  </si>
  <si>
    <t>Rasio Kinerja</t>
  </si>
  <si>
    <t>Kewajiban Penyediaan Modal Minimum (KPMM)</t>
  </si>
  <si>
    <t>Aset produktif bermasalah dan aset non produktif bermasalah terhadap total aset produktif dan aset non produktif</t>
  </si>
  <si>
    <t>Aset produktif bermasalah terhadap total aset produktif</t>
  </si>
  <si>
    <r>
      <t xml:space="preserve">NPL </t>
    </r>
    <r>
      <rPr>
        <i/>
        <sz val="10"/>
        <rFont val="Arial"/>
        <family val="2"/>
      </rPr>
      <t>gross</t>
    </r>
  </si>
  <si>
    <r>
      <t>Loan to Deposit Ratio</t>
    </r>
    <r>
      <rPr>
        <sz val="10"/>
        <rFont val="Arial"/>
        <family val="2"/>
      </rPr>
      <t xml:space="preserve"> (LDR)</t>
    </r>
  </si>
  <si>
    <t>Biaya Operasional terhadap Pendapatan Operasional (BOPO)</t>
  </si>
  <si>
    <r>
      <t>Net Interest Margin</t>
    </r>
    <r>
      <rPr>
        <sz val="10"/>
        <rFont val="Arial"/>
        <family val="2"/>
      </rPr>
      <t xml:space="preserve"> (NIM)</t>
    </r>
  </si>
  <si>
    <r>
      <t>Return on Equity</t>
    </r>
    <r>
      <rPr>
        <sz val="10"/>
        <rFont val="Arial"/>
        <family val="2"/>
      </rPr>
      <t xml:space="preserve"> (ROE)</t>
    </r>
  </si>
  <si>
    <r>
      <t>Return on Asset</t>
    </r>
    <r>
      <rPr>
        <sz val="10"/>
        <rFont val="Arial"/>
        <family val="2"/>
      </rPr>
      <t xml:space="preserve"> (ROA)</t>
    </r>
  </si>
  <si>
    <r>
      <t xml:space="preserve">NPL </t>
    </r>
    <r>
      <rPr>
        <i/>
        <sz val="10"/>
        <rFont val="Arial"/>
        <family val="2"/>
      </rPr>
      <t>net</t>
    </r>
  </si>
  <si>
    <t>Kepatuhan (Compliance)</t>
  </si>
  <si>
    <t>Persentase pelanggaran BMPK</t>
  </si>
  <si>
    <t>Pihak terkait</t>
  </si>
  <si>
    <t>Pihak tidak terkait</t>
  </si>
  <si>
    <t>Persentase pelampauan BMPK</t>
  </si>
  <si>
    <t>Giro Wajib Minimum (GWM)</t>
  </si>
  <si>
    <t>Posisi Devisa Neto (PDN) secara keseluruhan</t>
  </si>
  <si>
    <t>PENGURUS BANK</t>
  </si>
  <si>
    <t>DEWAN KOMISARIS</t>
  </si>
  <si>
    <t>-</t>
  </si>
  <si>
    <t>DIREKSI</t>
  </si>
  <si>
    <t>:</t>
  </si>
  <si>
    <t>Pemegang Saham Pengendali (PSP) :</t>
  </si>
  <si>
    <t>PEMEGANG SAHAM</t>
  </si>
  <si>
    <t>Pemegang Saham Bukan PSP melalui pasar modal (≥ 5%) :</t>
  </si>
  <si>
    <t>Pemegang Saham Bukan PSP tidak melalui pasar modal (≥ 5%) :</t>
  </si>
  <si>
    <t>Ultimate shareholder :</t>
  </si>
  <si>
    <t>Direksi PT Bank Rakyat Indonesia (Persero) Tbk</t>
  </si>
  <si>
    <t>Catatan :</t>
  </si>
  <si>
    <t>Surat berharga yang dijual dengan janji dibeli kembali (repo)</t>
  </si>
  <si>
    <t>Tagihan atas surat berharga yang dibeli dengan janji dijual kembali (reverse repo)</t>
  </si>
  <si>
    <t>Sewa pembiayaan</t>
  </si>
  <si>
    <r>
      <t xml:space="preserve">Dana investasi </t>
    </r>
    <r>
      <rPr>
        <i/>
        <sz val="10"/>
        <rFont val="Arial"/>
        <family val="2"/>
      </rPr>
      <t>revenue sharing</t>
    </r>
  </si>
  <si>
    <r>
      <t xml:space="preserve">Dana investasi </t>
    </r>
    <r>
      <rPr>
        <i/>
        <sz val="10"/>
        <rFont val="Arial"/>
        <family val="2"/>
      </rPr>
      <t>profit</t>
    </r>
    <r>
      <rPr>
        <sz val="10"/>
        <rFont val="Arial"/>
        <family val="2"/>
      </rPr>
      <t xml:space="preserve"> </t>
    </r>
    <r>
      <rPr>
        <i/>
        <sz val="10"/>
        <rFont val="Arial"/>
        <family val="2"/>
      </rPr>
      <t>sharing</t>
    </r>
  </si>
  <si>
    <t>Selisih restrukturisasi entitas sepengendali</t>
  </si>
  <si>
    <t>LABA BERSIH PER SAHAM</t>
  </si>
  <si>
    <r>
      <t>Irrevocable</t>
    </r>
    <r>
      <rPr>
        <sz val="10"/>
        <rFont val="Arial"/>
        <family val="2"/>
      </rPr>
      <t xml:space="preserve"> L/C yang masih berjalan</t>
    </r>
  </si>
  <si>
    <t>Persentase jumlah debitur UMKM terhadap total debitur</t>
  </si>
  <si>
    <t>Komisaris Independen</t>
  </si>
  <si>
    <t>Komisaris</t>
  </si>
  <si>
    <t>Tidak ada</t>
  </si>
  <si>
    <t>Adhyaksa Dault</t>
  </si>
  <si>
    <t>Direktur Utama</t>
  </si>
  <si>
    <t>Direktur</t>
  </si>
  <si>
    <t>Direktur Kepatuhan</t>
  </si>
  <si>
    <t>Asmawi Syam</t>
  </si>
  <si>
    <t>Informasi keuangan di atas disajikan sesuai dengan hal-hal sebagai berikut :</t>
  </si>
  <si>
    <t>Saham yang dibeli kembali (treasury stock) -/-</t>
  </si>
  <si>
    <r>
      <t xml:space="preserve">Tagihan </t>
    </r>
    <r>
      <rPr>
        <i/>
        <sz val="10"/>
        <rFont val="Arial"/>
        <family val="2"/>
      </rPr>
      <t>spot</t>
    </r>
    <r>
      <rPr>
        <sz val="10"/>
        <rFont val="Arial"/>
        <family val="2"/>
      </rPr>
      <t xml:space="preserve"> dan derivatif</t>
    </r>
  </si>
  <si>
    <r>
      <rPr>
        <i/>
        <sz val="10"/>
        <rFont val="Arial"/>
        <family val="2"/>
      </rPr>
      <t>Spot</t>
    </r>
    <r>
      <rPr>
        <sz val="10"/>
        <rFont val="Arial"/>
        <family val="2"/>
      </rPr>
      <t xml:space="preserve"> dan derivatif</t>
    </r>
  </si>
  <si>
    <t>Aset non produktif</t>
  </si>
  <si>
    <t xml:space="preserve">Aset yang diambil alih </t>
  </si>
  <si>
    <t xml:space="preserve">Rekening tunda </t>
  </si>
  <si>
    <t>Aset antar kantor</t>
  </si>
  <si>
    <t>LIABILITAS DAN EKUITAS</t>
  </si>
  <si>
    <t>Pinjaman dari Bank Indonesia</t>
  </si>
  <si>
    <t>Pinjaman dari bank lain</t>
  </si>
  <si>
    <t>Utang atas surat berharga yang dijual dengan janji dibeli kembali (repo)</t>
  </si>
  <si>
    <t>Utang akseptasi</t>
  </si>
  <si>
    <t>Liabilitas antar kantor</t>
  </si>
  <si>
    <t>Liabilitas pajak tangguhan</t>
  </si>
  <si>
    <t>Liabilitas lainnya</t>
  </si>
  <si>
    <t>TOTAL LIABILITAS</t>
  </si>
  <si>
    <t>EKUITAS</t>
  </si>
  <si>
    <t>Keuntungan (kerugian) dari perubahan nilai aset keuangan dalam kelompok tersedia untuk dijual</t>
  </si>
  <si>
    <t>Bagian pendapatan komprehensif lain dari entitas asosiasi</t>
  </si>
  <si>
    <t>Keuntungan (kerugian) aktuarial program manfaat pasti</t>
  </si>
  <si>
    <t>Pajak penghasilan terkait dengan laba komprehensif lain</t>
  </si>
  <si>
    <t>Ekuitas lainnya</t>
  </si>
  <si>
    <t>TOTAL LIABILITAS DAN EKUITAS</t>
  </si>
  <si>
    <t>Kepentingan non pengendali</t>
  </si>
  <si>
    <t>TOTAL EKUITAS</t>
  </si>
  <si>
    <t>LIABILITAS</t>
  </si>
  <si>
    <t>Dividen</t>
  </si>
  <si>
    <r>
      <t xml:space="preserve">Keuntungan dari penyertaan dengan </t>
    </r>
    <r>
      <rPr>
        <i/>
        <sz val="10"/>
        <rFont val="Arial"/>
        <family val="2"/>
      </rPr>
      <t>equity</t>
    </r>
    <r>
      <rPr>
        <sz val="10"/>
        <rFont val="Arial"/>
        <family val="2"/>
      </rPr>
      <t xml:space="preserve"> </t>
    </r>
    <r>
      <rPr>
        <i/>
        <sz val="10"/>
        <rFont val="Arial"/>
        <family val="2"/>
      </rPr>
      <t>method</t>
    </r>
  </si>
  <si>
    <t>Pemulihan atas cadangan kerugian penurunan nilai</t>
  </si>
  <si>
    <r>
      <t xml:space="preserve">Kerugian dari penyertaan dengan </t>
    </r>
    <r>
      <rPr>
        <i/>
        <sz val="10"/>
        <rFont val="Arial"/>
        <family val="2"/>
      </rPr>
      <t>equity</t>
    </r>
    <r>
      <rPr>
        <sz val="10"/>
        <rFont val="Arial"/>
        <family val="2"/>
      </rPr>
      <t xml:space="preserve"> </t>
    </r>
    <r>
      <rPr>
        <i/>
        <sz val="10"/>
        <rFont val="Arial"/>
        <family val="2"/>
      </rPr>
      <t>method</t>
    </r>
  </si>
  <si>
    <t>Penyesuaian akibat penjabaran laporan keuangan dalam mata uang asing</t>
  </si>
  <si>
    <t>Keuntungan revaluasi aset tetap</t>
  </si>
  <si>
    <t>TOTAL LABA KOMPREHENSIF TAHUN BERJALAN</t>
  </si>
  <si>
    <t>Laba yang dapat diatribusikan kepada :</t>
  </si>
  <si>
    <t xml:space="preserve">PEMILIK </t>
  </si>
  <si>
    <t>KEPENTINGAN NON PENGENDALI</t>
  </si>
  <si>
    <t>TOTAL LABA TAHUN BERJALAN</t>
  </si>
  <si>
    <t>PEMILIK</t>
  </si>
  <si>
    <t>TRANSFER LABA (RUGI) KE KANTOR PUSAT</t>
  </si>
  <si>
    <t xml:space="preserve">TOTAL EKUITAS YANG DAPAT DIATRIBUSIKAN </t>
  </si>
  <si>
    <t>KEPADA PEMILIK</t>
  </si>
  <si>
    <t>Peningkatan nilai wajar aset keuangan</t>
  </si>
  <si>
    <t xml:space="preserve">Penurunan nilai wajar liabilitas keuangan  </t>
  </si>
  <si>
    <t xml:space="preserve">Penurunan nilai wajar aset keuangan </t>
  </si>
  <si>
    <t xml:space="preserve">Peningkatan nilai wajar liabilitas keuangan </t>
  </si>
  <si>
    <t>Taksiran pajak tahun berjalan</t>
  </si>
  <si>
    <t>LAPORAN KOMITMEN DAN KONTINJENSI</t>
  </si>
  <si>
    <t>LAPORAN KUALITAS ASET PRODUKTIF DAN INFORMASI LAINNYA</t>
  </si>
  <si>
    <t>Penyisihan Penghapusan Aset (PPA) atas aset non produktif yang wajib dihitung</t>
  </si>
  <si>
    <t>Randi Anto</t>
  </si>
  <si>
    <t>Gatot Mardiwasisto</t>
  </si>
  <si>
    <t>Cadangan kerugian penurunan nilai dari aset non keuangan -/-</t>
  </si>
  <si>
    <t>Bagian efektif lindung nilai arus kas</t>
  </si>
  <si>
    <t>Bagian efektif dari lindung nilai arus kas</t>
  </si>
  <si>
    <t>Tagihan dan Liabilitas Derivatif</t>
  </si>
  <si>
    <t>Liabilitas</t>
  </si>
  <si>
    <t>Transaksi rekening administratif</t>
  </si>
  <si>
    <t>ARUS KAS DARI KEGIATAN OPERASI</t>
  </si>
  <si>
    <t>Penerimaan kembali aset yang telah dihapusbukukan</t>
  </si>
  <si>
    <t>Pendapatan operasional lainnya</t>
  </si>
  <si>
    <t>Beban operasional lainnya</t>
  </si>
  <si>
    <t>Arus kas sebelum perubahan dalam aset dan liabilitas operasi</t>
  </si>
  <si>
    <t>Penempatan pada Bank Indonesia dan bank lain</t>
  </si>
  <si>
    <t>Efek-efek dan Obligasi Rekapitalisasi Pemerintah yang diukur pada nilai wajar melalui laporan laba rugi</t>
  </si>
  <si>
    <t>Tagihan wesel ekspor</t>
  </si>
  <si>
    <t>Kredit yang diberikan</t>
  </si>
  <si>
    <t>Piutang dan pembiayaan syariah</t>
  </si>
  <si>
    <t>Aset lain-lain</t>
  </si>
  <si>
    <t>Liabilitas segera</t>
  </si>
  <si>
    <t>Deposito berjangka</t>
  </si>
  <si>
    <t>Simpanan dari bank lain dan lembaga keuangan lainnya</t>
  </si>
  <si>
    <t>Liabilitas lain-lain</t>
  </si>
  <si>
    <t>ARUS KAS DARI KEGIATAN INVESTASI</t>
  </si>
  <si>
    <t>Hasil penjualan aset tetap</t>
  </si>
  <si>
    <t>Perolehan aset tetap</t>
  </si>
  <si>
    <t>ARUS KAS DARI KEGIATAN PENDANAAN</t>
  </si>
  <si>
    <t>PENGARUH PERUBAHAN KURS MATA UANG ASING</t>
  </si>
  <si>
    <t>Giro pada Bank Indonesia</t>
  </si>
  <si>
    <t>Giro pada bank lain</t>
  </si>
  <si>
    <t>Total Kas dan Setara Kas</t>
  </si>
  <si>
    <r>
      <t>Komisi/provisi/</t>
    </r>
    <r>
      <rPr>
        <i/>
        <sz val="10"/>
        <rFont val="Arial"/>
        <family val="2"/>
      </rPr>
      <t>fee</t>
    </r>
    <r>
      <rPr>
        <sz val="10"/>
        <rFont val="Arial"/>
        <family val="2"/>
      </rPr>
      <t xml:space="preserve"> dan administrasi</t>
    </r>
  </si>
  <si>
    <r>
      <t xml:space="preserve">Posisi penjualan </t>
    </r>
    <r>
      <rPr>
        <i/>
        <sz val="10"/>
        <rFont val="Arial"/>
        <family val="2"/>
      </rPr>
      <t>spot</t>
    </r>
    <r>
      <rPr>
        <sz val="10"/>
        <rFont val="Arial"/>
        <family val="2"/>
      </rPr>
      <t xml:space="preserve"> dan derivatif yang masih berjalan</t>
    </r>
  </si>
  <si>
    <r>
      <t xml:space="preserve">Posisi pembelian </t>
    </r>
    <r>
      <rPr>
        <i/>
        <sz val="10"/>
        <rFont val="Arial"/>
        <family val="2"/>
      </rPr>
      <t>spot</t>
    </r>
    <r>
      <rPr>
        <sz val="10"/>
        <rFont val="Arial"/>
        <family val="2"/>
      </rPr>
      <t xml:space="preserve"> dan derivatif yang masih berjalan</t>
    </r>
  </si>
  <si>
    <r>
      <t xml:space="preserve">Giro </t>
    </r>
    <r>
      <rPr>
        <i/>
        <sz val="10"/>
        <rFont val="Arial"/>
        <family val="2"/>
      </rPr>
      <t>wadiah</t>
    </r>
    <r>
      <rPr>
        <sz val="10"/>
        <rFont val="Arial"/>
        <family val="2"/>
      </rPr>
      <t xml:space="preserve"> </t>
    </r>
  </si>
  <si>
    <r>
      <t xml:space="preserve">Tabungan </t>
    </r>
    <r>
      <rPr>
        <i/>
        <sz val="10"/>
        <rFont val="Arial"/>
        <family val="2"/>
      </rPr>
      <t>wadiah</t>
    </r>
  </si>
  <si>
    <r>
      <t xml:space="preserve">Deposito berjangka </t>
    </r>
    <r>
      <rPr>
        <i/>
        <sz val="10"/>
        <rFont val="Arial"/>
        <family val="2"/>
      </rPr>
      <t>mudharabah</t>
    </r>
    <r>
      <rPr>
        <sz val="10"/>
        <rFont val="Arial"/>
        <family val="2"/>
      </rPr>
      <t xml:space="preserve"> </t>
    </r>
  </si>
  <si>
    <t>Aset lainnya</t>
  </si>
  <si>
    <r>
      <t xml:space="preserve">Liabilitas </t>
    </r>
    <r>
      <rPr>
        <i/>
        <sz val="10"/>
        <rFont val="Arial"/>
        <family val="2"/>
      </rPr>
      <t>spot</t>
    </r>
    <r>
      <rPr>
        <sz val="10"/>
        <rFont val="Arial"/>
        <family val="2"/>
      </rPr>
      <t xml:space="preserve"> dan derivatif</t>
    </r>
  </si>
  <si>
    <t>Komisaris Utama/</t>
  </si>
  <si>
    <t>Ahmad Fuad</t>
  </si>
  <si>
    <t>B. Pendapatan dan Beban Operasional Selain Bunga</t>
  </si>
  <si>
    <t>Cadangan Kerugian Penurunan Nilai (CKPN) aset keuangan terhadap aset produktif</t>
  </si>
  <si>
    <t>GWM utama rupiah</t>
  </si>
  <si>
    <t>GWM valuta asing</t>
  </si>
  <si>
    <t xml:space="preserve">(dalam %) </t>
  </si>
  <si>
    <r>
      <t xml:space="preserve">Tagihan </t>
    </r>
    <r>
      <rPr>
        <i/>
        <sz val="10"/>
        <rFont val="Arial"/>
        <family val="2"/>
      </rPr>
      <t>spot</t>
    </r>
    <r>
      <rPr>
        <sz val="10"/>
        <rFont val="Arial"/>
        <family val="2"/>
      </rPr>
      <t xml:space="preserve"> dan derivatif</t>
    </r>
  </si>
  <si>
    <r>
      <t xml:space="preserve">LAPORAN TRANSAKSI </t>
    </r>
    <r>
      <rPr>
        <b/>
        <i/>
        <sz val="10"/>
        <color theme="0"/>
        <rFont val="Arial"/>
        <family val="2"/>
      </rPr>
      <t>SPOT</t>
    </r>
    <r>
      <rPr>
        <b/>
        <sz val="10"/>
        <color theme="0"/>
        <rFont val="Arial"/>
        <family val="2"/>
      </rPr>
      <t xml:space="preserve"> DAN DERIVATIF</t>
    </r>
  </si>
  <si>
    <t>Pendapatan non operasional - neto</t>
  </si>
  <si>
    <t>LAPORAN ARUS KAS</t>
  </si>
  <si>
    <t>Peraturan No. VIII.G.7, Keputusan Ketua Badan Pengawas Pasar Modal dan Lembaga Keuangan No. KEP-347/BL/2012 tanggal 25 Juni 2012 tentang "Penyajian dan Pengungkapan Laporan Keuangan Emiten atau Perusahaan Publik".</t>
  </si>
  <si>
    <t>MAKER</t>
  </si>
  <si>
    <t>CHECKER</t>
  </si>
  <si>
    <t>SIGNER</t>
  </si>
  <si>
    <t>(Dalam Jutaan Rupiah)</t>
  </si>
  <si>
    <r>
      <t xml:space="preserve">Penyaluran dana </t>
    </r>
    <r>
      <rPr>
        <i/>
        <sz val="10"/>
        <rFont val="Arial"/>
        <family val="2"/>
      </rPr>
      <t>Mudharabah Muqayyadah</t>
    </r>
  </si>
  <si>
    <t>Aset produktif dihapus buku yang dipulihkan/berhasil ditagih</t>
  </si>
  <si>
    <t>LAPORAN PERHITUNGAN KEWAJIBAN PENYEDIAAN MODAL MINIMUM (KPMM)</t>
  </si>
  <si>
    <t>R A S I O</t>
  </si>
  <si>
    <t xml:space="preserve">(Dalam Jutaan Rupiah) </t>
  </si>
  <si>
    <t>KONSOLIDASIAN</t>
  </si>
  <si>
    <t>Perubahan dalam aset dan liabilitas operasi :</t>
  </si>
  <si>
    <t>(Kenaikan) penurunan aset operasi :</t>
  </si>
  <si>
    <t>Simpanan :</t>
  </si>
  <si>
    <t>Peraturan No. X.K.2, Keputusan Ketua Badan Pengawas Pasar Modal dan Lembaga Keuangan No. KEP-346/BL/2011 tanggal 5 Juli 2011 tentang "Penyampaian Laporan Keuangan Berkala Emiten atau Perusahaan Publik".</t>
  </si>
  <si>
    <t>Penerimaan dividen</t>
  </si>
  <si>
    <t>Pembayaran pinjaman subordinasi</t>
  </si>
  <si>
    <t>Mustafa Abubakar</t>
  </si>
  <si>
    <t>Modal Inti (Tier 1)</t>
  </si>
  <si>
    <t>Modal Pelengkap (Tier 2)</t>
  </si>
  <si>
    <t>Total PPA yang wajib dibentuk atas aset produktif</t>
  </si>
  <si>
    <t>LAPORAN POSISI KEUANGAN</t>
  </si>
  <si>
    <r>
      <t xml:space="preserve">Keuntungan transaksi </t>
    </r>
    <r>
      <rPr>
        <i/>
        <sz val="10"/>
        <rFont val="Arial"/>
        <family val="2"/>
      </rPr>
      <t>spot</t>
    </r>
    <r>
      <rPr>
        <sz val="10"/>
        <rFont val="Arial"/>
        <family val="2"/>
      </rPr>
      <t xml:space="preserve"> dan derivatif (realized)</t>
    </r>
  </si>
  <si>
    <r>
      <t xml:space="preserve">Kerugian transaksi </t>
    </r>
    <r>
      <rPr>
        <i/>
        <sz val="10"/>
        <rFont val="Arial"/>
        <family val="2"/>
      </rPr>
      <t>spot</t>
    </r>
    <r>
      <rPr>
        <sz val="10"/>
        <rFont val="Arial"/>
        <family val="2"/>
      </rPr>
      <t xml:space="preserve"> dan derivatif (realized)</t>
    </r>
  </si>
  <si>
    <t>PENGHASILAN KOMPREHENSIF LAIN</t>
  </si>
  <si>
    <t>Pos-pos yang tidak akan direklasifikasi ke laba rugi</t>
  </si>
  <si>
    <t>Keuntungan (kerugian) aktuarial program Imbalan Pasti</t>
  </si>
  <si>
    <t>Pajak penghasilan terkait pos-pos yang tidak akan direklasifikasi ke laba rugi</t>
  </si>
  <si>
    <t>Bagian pendapatan komprehensif lain dari entitas  asosiasi</t>
  </si>
  <si>
    <t>Pos-pos yang akan direklasifikasi ke laba rugi</t>
  </si>
  <si>
    <t>Pajak penghasilan terkait pos-pos yang akan direklasifikasi ke laba rugi</t>
  </si>
  <si>
    <t>Modal Inti Utama (CET 1)</t>
  </si>
  <si>
    <t>1.2.1.</t>
  </si>
  <si>
    <t>Agio / Disagio</t>
  </si>
  <si>
    <t>Modal Sumbangan</t>
  </si>
  <si>
    <t>Cadangan Umum</t>
  </si>
  <si>
    <t>1.2.2.</t>
  </si>
  <si>
    <t>1.2.3.</t>
  </si>
  <si>
    <t>Laba tahun-tahun lalu yang dapat diperhitungkan</t>
  </si>
  <si>
    <t>Laba tahun berjalan yang dapat diperhitungkan</t>
  </si>
  <si>
    <t>Dana Setoran Modal</t>
  </si>
  <si>
    <t>Opsi saham yang diterbitkan melalui program kompensasi berbasis saham</t>
  </si>
  <si>
    <t>1.2.4.</t>
  </si>
  <si>
    <t>1.2.5.</t>
  </si>
  <si>
    <t>1.2.6.</t>
  </si>
  <si>
    <t>1.2.7.</t>
  </si>
  <si>
    <t>1.2.8.</t>
  </si>
  <si>
    <t>1.2.9.</t>
  </si>
  <si>
    <t>1.2.10.</t>
  </si>
  <si>
    <t>1.2.11.</t>
  </si>
  <si>
    <t>1.2.12.</t>
  </si>
  <si>
    <t>1.2.13.</t>
  </si>
  <si>
    <t>1.2.14.</t>
  </si>
  <si>
    <t>Pendapatan komprehensif lain</t>
  </si>
  <si>
    <t>Selisih kurang untuk PPA dan cadangan kerugian penurunan nilai atas aset produktif</t>
  </si>
  <si>
    <t>Selisih kurang jumlah penyesuaian nilai wajar dari instrumen keuangan dalam trading book</t>
  </si>
  <si>
    <t>Kepentingan Non Pengendali yang dapat diperhitungkan</t>
  </si>
  <si>
    <t>1.4.1.</t>
  </si>
  <si>
    <t>1.4.2.</t>
  </si>
  <si>
    <t>1.4.3.</t>
  </si>
  <si>
    <t>1.4.4.</t>
  </si>
  <si>
    <t>1.4.5.</t>
  </si>
  <si>
    <t>1.4.6.</t>
  </si>
  <si>
    <t>1.4.7.</t>
  </si>
  <si>
    <t>1.4.8.</t>
  </si>
  <si>
    <t>Perhitungan pajak tangguhan</t>
  </si>
  <si>
    <t>Eksposur sekuritisasi</t>
  </si>
  <si>
    <t>Faktor pengurang modal inti lainnya</t>
  </si>
  <si>
    <t>Instrumen yang memenuhi persyaratan AT-1</t>
  </si>
  <si>
    <t>Agio/Disagio</t>
  </si>
  <si>
    <t>Instrumen modal dalam bentuk saham atau lainnya yang memenuhi persyaratan</t>
  </si>
  <si>
    <t>Cadangan umum aset produktif PPA yang wajib dibentuk (maks 1,25% ATMR Risiko Kredit)</t>
  </si>
  <si>
    <t>Cadangan Tujuan</t>
  </si>
  <si>
    <t>TOTAL MODAL</t>
  </si>
  <si>
    <t>5.1.</t>
  </si>
  <si>
    <t>5.2.</t>
  </si>
  <si>
    <t>Sinking Fund</t>
  </si>
  <si>
    <t>ASET TERTIMBANG MENURUT RISIKO</t>
  </si>
  <si>
    <t>ATMR RISIKO PASAR</t>
  </si>
  <si>
    <t>ATMR RISIKO OPERASIONAL</t>
  </si>
  <si>
    <t>RASIO KPMM</t>
  </si>
  <si>
    <t>TOTAL ATMR</t>
  </si>
  <si>
    <t>Rasio CET 1</t>
  </si>
  <si>
    <t>Rasio Tier 1</t>
  </si>
  <si>
    <t>Rasio Tier 2</t>
  </si>
  <si>
    <t>Rasio Total</t>
  </si>
  <si>
    <t>1)</t>
  </si>
  <si>
    <t>2)</t>
  </si>
  <si>
    <t>3)</t>
  </si>
  <si>
    <t>Investasi pada instrumen keuangan yang merupakan instrumen ekuitas yang diakui sebagai modal di bank lain dikurangkan pada masing-masing modal.</t>
  </si>
  <si>
    <t>Setelah dikurangi ATMR untuk Risiko Kredit atas instrumen keuangan yang menjadi faktor pengurang Modal bank.</t>
  </si>
  <si>
    <r>
      <t xml:space="preserve">Cadangan Tambahan Modal  </t>
    </r>
    <r>
      <rPr>
        <b/>
        <vertAlign val="superscript"/>
        <sz val="10"/>
        <rFont val="Arial"/>
        <family val="2"/>
      </rPr>
      <t>1)</t>
    </r>
  </si>
  <si>
    <r>
      <t xml:space="preserve">Faktor Pengurang Modal Inti Utama  </t>
    </r>
    <r>
      <rPr>
        <b/>
        <vertAlign val="superscript"/>
        <sz val="10"/>
        <rFont val="Arial"/>
        <family val="2"/>
      </rPr>
      <t>1)</t>
    </r>
  </si>
  <si>
    <r>
      <t xml:space="preserve">Modal Inti Tambahan (AT - 1)  </t>
    </r>
    <r>
      <rPr>
        <b/>
        <vertAlign val="superscript"/>
        <sz val="10"/>
        <rFont val="Arial"/>
        <family val="2"/>
      </rPr>
      <t>1)</t>
    </r>
  </si>
  <si>
    <r>
      <t xml:space="preserve">ATMR RISIKO KREDIT  </t>
    </r>
    <r>
      <rPr>
        <b/>
        <vertAlign val="superscript"/>
        <sz val="10"/>
        <rFont val="Arial"/>
        <family val="2"/>
      </rPr>
      <t>3)</t>
    </r>
  </si>
  <si>
    <r>
      <t xml:space="preserve">Investasi pada instrumen AT1dan Tier 2 pada bank lain  </t>
    </r>
    <r>
      <rPr>
        <b/>
        <vertAlign val="superscript"/>
        <sz val="10"/>
        <rFont val="Arial"/>
        <family val="2"/>
      </rPr>
      <t>2)</t>
    </r>
  </si>
  <si>
    <t>Peraturan Otoritas Jasa Keuangan No. 6/POJK.03/2015 tanggal 31 Maret 2015 tentang "Transparansi dan Publikasi Laporan Bank".</t>
  </si>
  <si>
    <t>Wakil Komisaris Utama</t>
  </si>
  <si>
    <t>Tagihan lainnya</t>
  </si>
  <si>
    <t>Wakil Direktur Utama</t>
  </si>
  <si>
    <r>
      <t xml:space="preserve">Investasi pada instrumen AT1 dan Tier 2 pada bank lain  </t>
    </r>
    <r>
      <rPr>
        <vertAlign val="superscript"/>
        <sz val="10"/>
        <rFont val="Arial"/>
        <family val="2"/>
      </rPr>
      <t>2)</t>
    </r>
  </si>
  <si>
    <r>
      <t xml:space="preserve">Faktor Pengurang : Investasi pada instrumen AT1 dan Tier 2 pada bank lain  </t>
    </r>
    <r>
      <rPr>
        <b/>
        <vertAlign val="superscript"/>
        <sz val="10"/>
        <rFont val="Arial"/>
        <family val="2"/>
      </rPr>
      <t>2)</t>
    </r>
  </si>
  <si>
    <t>Penyajian rincian dapat tidak ditampilkan apabila nilainya nihil.</t>
  </si>
  <si>
    <t>Kas neto yang digunakan untuk kegiatan investasi</t>
  </si>
  <si>
    <t>Gatot Trihargo</t>
  </si>
  <si>
    <t>Vincentius Sony Loho</t>
  </si>
  <si>
    <t xml:space="preserve">Asmawi Syam </t>
  </si>
  <si>
    <t>Sunarso</t>
  </si>
  <si>
    <t>Susy Liestiowaty</t>
  </si>
  <si>
    <t>Donsuwan Simatupang</t>
  </si>
  <si>
    <t>Haru Koesmahargyo</t>
  </si>
  <si>
    <t>Mohammad Irfan</t>
  </si>
  <si>
    <t>Pendapatan yang diterima</t>
  </si>
  <si>
    <t>Penerimaan bunga dan investasi</t>
  </si>
  <si>
    <t>Pendapatan syariah</t>
  </si>
  <si>
    <t>Beban yang dibayar</t>
  </si>
  <si>
    <t>Beban bunga</t>
  </si>
  <si>
    <t>Beban syariah</t>
  </si>
  <si>
    <t>Pembagian laba untuk dividen</t>
  </si>
  <si>
    <r>
      <t xml:space="preserve">Tabungan </t>
    </r>
    <r>
      <rPr>
        <i/>
        <sz val="10"/>
        <rFont val="Arial"/>
        <family val="2"/>
      </rPr>
      <t>mudharabah</t>
    </r>
  </si>
  <si>
    <t>Total Penghasilan Komprehensif lain yang dapat diatribusikan kepada :</t>
  </si>
  <si>
    <t>TOTAL PENGHASILAN KOMPREHENSIF LAIN TAHUN BERJALAN</t>
  </si>
  <si>
    <t>PENGHASILAN KOMPREHENSIF LAIN TAHUN BERJALAN - NET PAJAK PENGHASILAN TERKAIT</t>
  </si>
  <si>
    <t>LAPORAN LABA RUGI DAN PENGHASILAN KOMPREHENSIF LAIN</t>
  </si>
  <si>
    <t>Komitmen dan kontinjensi</t>
  </si>
  <si>
    <t>Waran yang diterbitkan</t>
  </si>
  <si>
    <t>Kekurangan modal pada perusahaan anak asuransi</t>
  </si>
  <si>
    <t>Agio atas disagio yang berasal dari penerbitan instrumen modal pelengkap</t>
  </si>
  <si>
    <t>Penyertaan yang diperhitungkan sebagai faktor pengurang</t>
  </si>
  <si>
    <t>Agus Toni Soetirto</t>
  </si>
  <si>
    <t>Jeffry J. Wurangian</t>
  </si>
  <si>
    <t>Zulhelfi Abidin</t>
  </si>
  <si>
    <t>(PENURUNAN) KENAIKAN NETO KAS DAN SETARA KAS</t>
  </si>
  <si>
    <t>Sertifikat Bank Indonesia dan Sertifikat Deposito Bank Indonesia - jangka waktu jatuh tempo tiga bulan atau kurang sejak tanggal perolehan</t>
  </si>
  <si>
    <t>Kuswiyoto</t>
  </si>
  <si>
    <t>Pembayaran pajak penghasilan badan dan tagihan pajak</t>
  </si>
  <si>
    <t>Kas neto yang diperoleh dari kegiatan operasi</t>
  </si>
  <si>
    <t>Kenaikan efek-efek dan Obligasi Rekapitalisasi Pemerintah yang tersedia untuk dijual dan dimiliki hingga jatuh tempo</t>
  </si>
  <si>
    <t>Penerimaan pinjaman yang diterima</t>
  </si>
  <si>
    <t>KAS DAN SETARA KAS AWAL TAHUN</t>
  </si>
  <si>
    <t>KAS DAN SETARA KAS AKHIR TAHUN</t>
  </si>
  <si>
    <t>Kas dan setara kas akhir tahun terdiri dari :</t>
  </si>
  <si>
    <t>Jakarta,        Februari 2016</t>
  </si>
  <si>
    <t>Nilai tukar mata uang asing untuk 1 ASD per tanggal 31 Desember 2015 dan 2014 adalah masing-masing sebesar Rp13.785,00 dan Rp12.385,00.</t>
  </si>
  <si>
    <t>Nilai Nosional</t>
  </si>
  <si>
    <t>Saldo surplus ravaluasi aset tetap</t>
  </si>
  <si>
    <r>
      <t xml:space="preserve">Faktor pengurang modal pelengkap </t>
    </r>
    <r>
      <rPr>
        <b/>
        <sz val="10"/>
        <rFont val="Arial"/>
        <family val="2"/>
      </rPr>
      <t xml:space="preserve"> </t>
    </r>
    <r>
      <rPr>
        <b/>
        <vertAlign val="superscript"/>
        <sz val="10"/>
        <rFont val="Arial"/>
        <family val="2"/>
      </rPr>
      <t>1)</t>
    </r>
  </si>
  <si>
    <t>RASIO KPMM SESUAI PROFIL RISIKO</t>
  </si>
  <si>
    <t>Efek-efek yang dibeli dengan janji dijual kembali</t>
  </si>
  <si>
    <t>Efek-efek yang dijual dengan janji dibeli kembali</t>
  </si>
  <si>
    <t>Penerimaan atas surat berharga yang diterbitkan</t>
  </si>
  <si>
    <t>Kas neto yang diperoleh dari kegiatan pendanaan</t>
  </si>
  <si>
    <t>Pembelian kembali saham beredar (Saham Treasuri)</t>
  </si>
  <si>
    <t>Tanggal 31 Desember 2015 dan 2014</t>
  </si>
  <si>
    <t>Untuk Tahun yang Berakhir Pada Tanggal-tanggal 31 Desember 2015 dan 2014</t>
  </si>
  <si>
    <t>Tanggal 31 Desember 2015</t>
  </si>
  <si>
    <t>LAPORAN RASIO KEUANGAN</t>
  </si>
  <si>
    <t>A. Sonny Keraf</t>
  </si>
  <si>
    <t>Surat Edaran Otoritas Jasa Keuangan No. 11/SEOJK.03.2015 tanggal 17 April 2015 perihal "Transparansi dan Publikasi Laporan Bank Umum Konvensional"</t>
  </si>
  <si>
    <t>Laba tahun berjalan per saham dasar dihitung dengan membagi laba tahun berjalan yang dapat diatribusikan kepada pemilik Entitas Induk dengan rata-rata tertimbang jumlah lembar saham biasa yang beredar selama tahun yang bersangkutan.</t>
  </si>
  <si>
    <t>Negara Republik Indonesia : 57,24%</t>
  </si>
  <si>
    <t>A. Fuad Rahmany</t>
  </si>
  <si>
    <t>(Penurunan) Kenaikan liabilitas operasi:</t>
  </si>
  <si>
    <t>Penempatan pada bank lain - jangka waktu jatuh tempo tiga bulan atau kurang sejak tanggal perolehan</t>
  </si>
  <si>
    <t>Bank telah menerapkan PSAK No. 24 (Revisi 2013), "Imbalan Kerja" sejak tanggal 1 Januari 2015 yang penerapannya berlaku retrospektif, sehingga laporan keuangan per 31 Desember 2014 telah disajikan kembali dan disesuaikan dengan PSAK No.24 (Revisi 2013).</t>
  </si>
  <si>
    <t>Pada tanggal 29 Desember 2015, Bank telah mengakuisisi saham PT Asuransi Jiwa Bringin Jiwa Sejahtera ("BJS") sebesar 91,001% dari total saham yang dikeluarkan BJS.</t>
  </si>
  <si>
    <r>
      <t xml:space="preserve">Informasi keuangan di atas diambil dari laporan keuangan konsolidasian PT Bank Rakyat Indonesia (Persero) Tbk ("Bank") dan entitas anaknya per tanggal 31 Desember 2015 dan untuk tahun yang berakhir pada tanggal tersebut, yang disusun oleh manajemen Bank sesuai dengan Standar Akuntansi Keuangan di Indonesia, yang telah diaudit oleh Purwantono, Sungkoro &amp; Surja ("PSS") firma anggota Ernst &amp; Young Global Limited dengan </t>
    </r>
    <r>
      <rPr>
        <i/>
        <sz val="10"/>
        <rFont val="Arial"/>
        <family val="2"/>
      </rPr>
      <t>partner</t>
    </r>
    <r>
      <rPr>
        <sz val="10"/>
        <rFont val="Arial"/>
        <family val="2"/>
      </rPr>
      <t xml:space="preserve"> penanggung jawab adalah Sinarta, auditor independen, berdasarkan Standar Audit yang ditetapkan oleh Institut Akuntan Publik Indonesia, dengan opini wajar tanpa pengecualian, sebagaimana tercantum dalam laporannya tanggal 29 Januari 2016 yang tidak tercantum dalam publikasi ini. Karena informasi keuangan konsolidasian di atas diambil dari laporan keuangan konsolidasian, dengan demikian informasi tersebut bukan merupakan penyajian yang lengkap dari laporan keuangan konsolidasian.</t>
    </r>
  </si>
</sst>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d\ mmm\ yy"/>
    <numFmt numFmtId="166" formatCode="dd\ mmm\ yy"/>
    <numFmt numFmtId="167" formatCode="[$-421]dd\ mmmm\ yyyy;@"/>
  </numFmts>
  <fonts count="18">
    <font>
      <sz val="10"/>
      <name val="Arial"/>
    </font>
    <font>
      <sz val="10"/>
      <name val="Arial"/>
      <family val="2"/>
    </font>
    <font>
      <sz val="8"/>
      <name val="Arial"/>
      <family val="2"/>
    </font>
    <font>
      <u/>
      <sz val="10"/>
      <name val="Arial"/>
      <family val="2"/>
    </font>
    <font>
      <sz val="10"/>
      <name val="Arial"/>
      <family val="2"/>
    </font>
    <font>
      <b/>
      <sz val="10"/>
      <name val="Arial"/>
      <family val="2"/>
    </font>
    <font>
      <i/>
      <sz val="10"/>
      <name val="Arial"/>
      <family val="2"/>
    </font>
    <font>
      <b/>
      <sz val="10"/>
      <color indexed="9"/>
      <name val="Arial"/>
      <family val="2"/>
    </font>
    <font>
      <sz val="10"/>
      <color indexed="9"/>
      <name val="Arial"/>
      <family val="2"/>
    </font>
    <font>
      <b/>
      <u/>
      <sz val="10"/>
      <name val="Arial"/>
      <family val="2"/>
    </font>
    <font>
      <sz val="10"/>
      <name val="Arial"/>
      <family val="2"/>
    </font>
    <font>
      <b/>
      <i/>
      <sz val="10"/>
      <name val="Arial"/>
      <family val="2"/>
    </font>
    <font>
      <b/>
      <sz val="10"/>
      <color theme="0"/>
      <name val="Arial"/>
      <family val="2"/>
    </font>
    <font>
      <sz val="10"/>
      <color theme="0"/>
      <name val="Arial"/>
      <family val="2"/>
    </font>
    <font>
      <b/>
      <i/>
      <sz val="10"/>
      <color theme="0"/>
      <name val="Arial"/>
      <family val="2"/>
    </font>
    <font>
      <b/>
      <sz val="8"/>
      <name val="Arial"/>
      <family val="2"/>
    </font>
    <font>
      <b/>
      <vertAlign val="superscript"/>
      <sz val="10"/>
      <name val="Arial"/>
      <family val="2"/>
    </font>
    <font>
      <vertAlign val="superscript"/>
      <sz val="1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3"/>
        <bgColor indexed="64"/>
      </patternFill>
    </fill>
    <fill>
      <patternFill patternType="solid">
        <fgColor rgb="FF0070C0"/>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1" tint="0.499984740745262"/>
        <bgColor indexed="64"/>
      </patternFill>
    </fill>
  </fills>
  <borders count="58">
    <border>
      <left/>
      <right/>
      <top/>
      <bottom/>
      <diagonal/>
    </border>
    <border>
      <left style="thin">
        <color indexed="64"/>
      </left>
      <right style="thin">
        <color indexed="64"/>
      </right>
      <top/>
      <bottom/>
      <diagonal/>
    </border>
    <border>
      <left style="thin">
        <color indexed="64"/>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indexed="64"/>
      </top>
      <bottom style="thin">
        <color indexed="64"/>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style="thin">
        <color indexed="64"/>
      </top>
      <bottom style="thin">
        <color rgb="FF0070C0"/>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indexed="64"/>
      </left>
      <right/>
      <top style="thin">
        <color indexed="64"/>
      </top>
      <bottom style="thin">
        <color rgb="FF0070C0"/>
      </bottom>
      <diagonal/>
    </border>
    <border>
      <left style="thin">
        <color rgb="FF0070C0"/>
      </left>
      <right style="thin">
        <color indexed="64"/>
      </right>
      <top/>
      <bottom/>
      <diagonal/>
    </border>
    <border>
      <left style="thin">
        <color rgb="FF0070C0"/>
      </left>
      <right style="thin">
        <color indexed="64"/>
      </right>
      <top/>
      <bottom style="thin">
        <color rgb="FF0070C0"/>
      </bottom>
      <diagonal/>
    </border>
    <border>
      <left style="thin">
        <color rgb="FF0070C0"/>
      </left>
      <right style="thin">
        <color indexed="64"/>
      </right>
      <top style="thin">
        <color indexed="64"/>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rgb="FF0070C0"/>
      </top>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
      <left style="thin">
        <color indexed="64"/>
      </left>
      <right style="thin">
        <color rgb="FF0070C0"/>
      </right>
      <top/>
      <bottom/>
      <diagonal/>
    </border>
    <border>
      <left style="thin">
        <color indexed="64"/>
      </left>
      <right style="thin">
        <color indexed="64"/>
      </right>
      <top/>
      <bottom style="thin">
        <color rgb="FF0070C0"/>
      </bottom>
      <diagonal/>
    </border>
    <border>
      <left style="thin">
        <color indexed="64"/>
      </left>
      <right style="thin">
        <color rgb="FF0070C0"/>
      </right>
      <top/>
      <bottom style="thin">
        <color rgb="FF0070C0"/>
      </bottom>
      <diagonal/>
    </border>
    <border>
      <left style="thin">
        <color rgb="FF0070C0"/>
      </left>
      <right style="thin">
        <color rgb="FF0070C0"/>
      </right>
      <top style="thin">
        <color rgb="FF0070C0"/>
      </top>
      <bottom style="thin">
        <color rgb="FFFF7C80"/>
      </bottom>
      <diagonal/>
    </border>
    <border>
      <left/>
      <right/>
      <top style="thin">
        <color rgb="FF0070C0"/>
      </top>
      <bottom style="thin">
        <color rgb="FFFF7C80"/>
      </bottom>
      <diagonal/>
    </border>
    <border>
      <left style="thin">
        <color rgb="FF0070C0"/>
      </left>
      <right style="thin">
        <color rgb="FF0070C0"/>
      </right>
      <top style="thin">
        <color rgb="FFFF7C80"/>
      </top>
      <bottom style="thin">
        <color rgb="FFFF7C80"/>
      </bottom>
      <diagonal/>
    </border>
    <border>
      <left/>
      <right/>
      <top style="thin">
        <color rgb="FFFF7C80"/>
      </top>
      <bottom style="thin">
        <color rgb="FFFF7C80"/>
      </bottom>
      <diagonal/>
    </border>
    <border>
      <left style="thin">
        <color rgb="FF0070C0"/>
      </left>
      <right style="thin">
        <color rgb="FF0070C0"/>
      </right>
      <top style="thin">
        <color rgb="FFFF7C80"/>
      </top>
      <bottom/>
      <diagonal/>
    </border>
    <border>
      <left/>
      <right/>
      <top style="thin">
        <color rgb="FFFF7C80"/>
      </top>
      <bottom/>
      <diagonal/>
    </border>
    <border>
      <left style="thin">
        <color rgb="FF0070C0"/>
      </left>
      <right/>
      <top style="thin">
        <color rgb="FF0070C0"/>
      </top>
      <bottom style="thin">
        <color rgb="FFFF7C80"/>
      </bottom>
      <diagonal/>
    </border>
    <border>
      <left/>
      <right style="thin">
        <color rgb="FF0070C0"/>
      </right>
      <top style="thin">
        <color rgb="FF0070C0"/>
      </top>
      <bottom style="thin">
        <color rgb="FFFF7C80"/>
      </bottom>
      <diagonal/>
    </border>
    <border>
      <left style="thin">
        <color rgb="FF0070C0"/>
      </left>
      <right/>
      <top style="thin">
        <color rgb="FFFF7C80"/>
      </top>
      <bottom style="thin">
        <color rgb="FFFF7C80"/>
      </bottom>
      <diagonal/>
    </border>
    <border>
      <left/>
      <right style="thin">
        <color rgb="FF0070C0"/>
      </right>
      <top style="thin">
        <color rgb="FFFF7C80"/>
      </top>
      <bottom style="thin">
        <color rgb="FFFF7C80"/>
      </bottom>
      <diagonal/>
    </border>
    <border>
      <left style="thin">
        <color rgb="FF0070C0"/>
      </left>
      <right style="thin">
        <color rgb="FF0070C0"/>
      </right>
      <top style="thin">
        <color rgb="FFFF7C80"/>
      </top>
      <bottom style="thin">
        <color rgb="FF0070C0"/>
      </bottom>
      <diagonal/>
    </border>
    <border>
      <left style="thin">
        <color rgb="FF0070C0"/>
      </left>
      <right/>
      <top style="thin">
        <color rgb="FFFF7C80"/>
      </top>
      <bottom style="thin">
        <color rgb="FF0070C0"/>
      </bottom>
      <diagonal/>
    </border>
    <border>
      <left/>
      <right/>
      <top style="thin">
        <color rgb="FFFF7C80"/>
      </top>
      <bottom style="thin">
        <color rgb="FF0070C0"/>
      </bottom>
      <diagonal/>
    </border>
    <border>
      <left/>
      <right style="thin">
        <color rgb="FF0070C0"/>
      </right>
      <top style="thin">
        <color rgb="FFFF7C80"/>
      </top>
      <bottom style="thin">
        <color rgb="FF0070C0"/>
      </bottom>
      <diagonal/>
    </border>
    <border>
      <left style="thin">
        <color rgb="FF0070C0"/>
      </left>
      <right style="thin">
        <color rgb="FF0070C0"/>
      </right>
      <top/>
      <bottom style="thin">
        <color rgb="FFFF7C80"/>
      </bottom>
      <diagonal/>
    </border>
    <border>
      <left/>
      <right/>
      <top/>
      <bottom style="thin">
        <color rgb="FFFF7C80"/>
      </bottom>
      <diagonal/>
    </border>
    <border>
      <left style="thin">
        <color rgb="FF0070C0"/>
      </left>
      <right/>
      <top style="thin">
        <color rgb="FFFF7C80"/>
      </top>
      <bottom/>
      <diagonal/>
    </border>
    <border>
      <left/>
      <right style="thin">
        <color rgb="FF0070C0"/>
      </right>
      <top style="thin">
        <color rgb="FFFF7C80"/>
      </top>
      <bottom/>
      <diagonal/>
    </border>
    <border>
      <left style="thin">
        <color rgb="FF0070C0"/>
      </left>
      <right/>
      <top/>
      <bottom style="thin">
        <color rgb="FFFF7C80"/>
      </bottom>
      <diagonal/>
    </border>
    <border>
      <left/>
      <right style="thin">
        <color rgb="FF0070C0"/>
      </right>
      <top/>
      <bottom style="thin">
        <color rgb="FFFF7C8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0" fillId="0" borderId="0" applyFont="0" applyFill="0" applyBorder="0" applyAlignment="0" applyProtection="0"/>
  </cellStyleXfs>
  <cellXfs count="422">
    <xf numFmtId="0" fontId="0" fillId="0" borderId="0" xfId="0"/>
    <xf numFmtId="49" fontId="0" fillId="0" borderId="0" xfId="0" applyNumberFormat="1"/>
    <xf numFmtId="164" fontId="0" fillId="0" borderId="0" xfId="1" applyNumberFormat="1" applyFont="1"/>
    <xf numFmtId="0" fontId="0" fillId="0" borderId="0" xfId="0" applyFill="1"/>
    <xf numFmtId="0" fontId="0" fillId="0" borderId="0" xfId="0" applyBorder="1"/>
    <xf numFmtId="49" fontId="0" fillId="0" borderId="0" xfId="0" applyNumberFormat="1" applyAlignment="1">
      <alignment horizontal="center"/>
    </xf>
    <xf numFmtId="0" fontId="0" fillId="3" borderId="0" xfId="0" applyFill="1" applyBorder="1"/>
    <xf numFmtId="10" fontId="0" fillId="0" borderId="0" xfId="2" applyNumberFormat="1" applyFont="1"/>
    <xf numFmtId="10" fontId="0" fillId="0" borderId="0" xfId="2" applyNumberFormat="1" applyFont="1" applyBorder="1"/>
    <xf numFmtId="49" fontId="0" fillId="0" borderId="0" xfId="0" applyNumberFormat="1" applyAlignment="1">
      <alignment vertical="top"/>
    </xf>
    <xf numFmtId="49" fontId="5" fillId="0" borderId="0" xfId="0" applyNumberFormat="1" applyFont="1"/>
    <xf numFmtId="164" fontId="0" fillId="0" borderId="0" xfId="0" applyNumberFormat="1"/>
    <xf numFmtId="0" fontId="5" fillId="2" borderId="12" xfId="0" applyFont="1" applyFill="1" applyBorder="1" applyAlignment="1">
      <alignment horizontal="centerContinuous"/>
    </xf>
    <xf numFmtId="0" fontId="5" fillId="2" borderId="13" xfId="0" applyFont="1" applyFill="1" applyBorder="1" applyAlignment="1">
      <alignment horizontal="centerContinuous"/>
    </xf>
    <xf numFmtId="0" fontId="3" fillId="0" borderId="15" xfId="0" applyFont="1" applyBorder="1"/>
    <xf numFmtId="0" fontId="0" fillId="0" borderId="15" xfId="0" applyBorder="1"/>
    <xf numFmtId="164" fontId="0" fillId="0" borderId="15" xfId="1" applyNumberFormat="1" applyFont="1" applyBorder="1"/>
    <xf numFmtId="0" fontId="0" fillId="0" borderId="13" xfId="0" applyBorder="1"/>
    <xf numFmtId="49" fontId="0" fillId="0" borderId="17" xfId="0" applyNumberFormat="1" applyBorder="1" applyAlignment="1">
      <alignment horizontal="center"/>
    </xf>
    <xf numFmtId="0" fontId="5" fillId="0" borderId="12" xfId="0" applyFont="1" applyBorder="1"/>
    <xf numFmtId="0" fontId="0" fillId="0" borderId="9" xfId="0" applyBorder="1"/>
    <xf numFmtId="0" fontId="0" fillId="0" borderId="10" xfId="0" applyBorder="1"/>
    <xf numFmtId="0" fontId="0" fillId="0" borderId="11" xfId="0" applyBorder="1"/>
    <xf numFmtId="164" fontId="0" fillId="0" borderId="13" xfId="1" applyNumberFormat="1" applyFont="1" applyBorder="1"/>
    <xf numFmtId="49" fontId="5" fillId="0" borderId="12" xfId="0" applyNumberFormat="1" applyFont="1" applyBorder="1"/>
    <xf numFmtId="49" fontId="0" fillId="0" borderId="16"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7" xfId="0" applyBorder="1"/>
    <xf numFmtId="164" fontId="0" fillId="0" borderId="15" xfId="1" applyNumberFormat="1" applyFont="1" applyFill="1" applyBorder="1"/>
    <xf numFmtId="0" fontId="0" fillId="0" borderId="13" xfId="0" applyFill="1" applyBorder="1"/>
    <xf numFmtId="0" fontId="5" fillId="0" borderId="15" xfId="0" applyFont="1" applyBorder="1"/>
    <xf numFmtId="0" fontId="0" fillId="0" borderId="16" xfId="0" applyBorder="1"/>
    <xf numFmtId="0" fontId="0" fillId="0" borderId="3" xfId="0" applyBorder="1"/>
    <xf numFmtId="164" fontId="0" fillId="0" borderId="3" xfId="1" applyNumberFormat="1" applyFont="1" applyBorder="1"/>
    <xf numFmtId="0" fontId="5" fillId="2" borderId="15" xfId="0" applyFont="1" applyFill="1" applyBorder="1" applyAlignment="1">
      <alignment horizontal="centerContinuous"/>
    </xf>
    <xf numFmtId="0" fontId="5" fillId="2" borderId="3" xfId="0" applyFont="1" applyFill="1" applyBorder="1" applyAlignment="1">
      <alignment horizontal="center"/>
    </xf>
    <xf numFmtId="0" fontId="0" fillId="2" borderId="15" xfId="0" applyFill="1" applyBorder="1" applyAlignment="1">
      <alignment horizontal="centerContinuous"/>
    </xf>
    <xf numFmtId="0" fontId="0" fillId="2" borderId="13" xfId="0" applyFill="1" applyBorder="1" applyAlignment="1">
      <alignment horizontal="centerContinuous"/>
    </xf>
    <xf numFmtId="0" fontId="5" fillId="0" borderId="14" xfId="0" applyFont="1" applyBorder="1" applyAlignment="1">
      <alignment horizontal="center"/>
    </xf>
    <xf numFmtId="49" fontId="5" fillId="0" borderId="12" xfId="0" applyNumberFormat="1" applyFont="1" applyBorder="1" applyAlignment="1">
      <alignment horizontal="center"/>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3" xfId="0" applyFont="1" applyBorder="1" applyAlignment="1">
      <alignment horizontal="center"/>
    </xf>
    <xf numFmtId="164" fontId="5" fillId="0" borderId="3" xfId="1" applyNumberFormat="1" applyFont="1" applyBorder="1"/>
    <xf numFmtId="164" fontId="0" fillId="0" borderId="3" xfId="1" applyNumberFormat="1" applyFont="1" applyFill="1" applyBorder="1"/>
    <xf numFmtId="0" fontId="7" fillId="4" borderId="12" xfId="0" applyFont="1" applyFill="1" applyBorder="1"/>
    <xf numFmtId="0" fontId="8" fillId="4" borderId="15" xfId="0" applyFont="1" applyFill="1" applyBorder="1"/>
    <xf numFmtId="0" fontId="8" fillId="4" borderId="13" xfId="0" applyFont="1" applyFill="1" applyBorder="1"/>
    <xf numFmtId="49" fontId="0" fillId="0" borderId="12" xfId="0" applyNumberFormat="1" applyBorder="1"/>
    <xf numFmtId="49" fontId="0" fillId="0" borderId="12" xfId="0" applyNumberFormat="1" applyBorder="1" applyAlignment="1">
      <alignment horizontal="center"/>
    </xf>
    <xf numFmtId="0" fontId="5" fillId="0" borderId="13" xfId="0" applyFont="1" applyBorder="1"/>
    <xf numFmtId="0" fontId="5" fillId="2" borderId="2" xfId="0" applyFont="1" applyFill="1" applyBorder="1" applyAlignment="1">
      <alignment horizontal="centerContinuous" vertical="center"/>
    </xf>
    <xf numFmtId="0" fontId="0" fillId="2" borderId="0" xfId="0" applyFill="1" applyBorder="1" applyAlignment="1">
      <alignment horizontal="centerContinuous" vertical="center"/>
    </xf>
    <xf numFmtId="49" fontId="0" fillId="0" borderId="3" xfId="0" applyNumberFormat="1" applyBorder="1" applyAlignment="1">
      <alignment horizontal="center"/>
    </xf>
    <xf numFmtId="49" fontId="5" fillId="0" borderId="12" xfId="0" applyNumberFormat="1" applyFont="1" applyBorder="1" applyAlignment="1"/>
    <xf numFmtId="0" fontId="5" fillId="2" borderId="12" xfId="0" applyFont="1" applyFill="1" applyBorder="1" applyAlignment="1">
      <alignment horizontal="centerContinuous" vertical="center"/>
    </xf>
    <xf numFmtId="0" fontId="5" fillId="2" borderId="15" xfId="0" applyFont="1" applyFill="1" applyBorder="1" applyAlignment="1">
      <alignment horizontal="centerContinuous" vertical="center"/>
    </xf>
    <xf numFmtId="0" fontId="0" fillId="2" borderId="15" xfId="0" applyFill="1" applyBorder="1" applyAlignment="1">
      <alignment horizontal="centerContinuous" vertical="center"/>
    </xf>
    <xf numFmtId="0" fontId="0" fillId="2" borderId="13" xfId="0" applyFill="1" applyBorder="1" applyAlignment="1">
      <alignment horizontal="centerContinuous" vertical="center"/>
    </xf>
    <xf numFmtId="49" fontId="0" fillId="0" borderId="9" xfId="0" applyNumberFormat="1" applyBorder="1"/>
    <xf numFmtId="164" fontId="5" fillId="0" borderId="3" xfId="1" applyNumberFormat="1" applyFont="1" applyFill="1" applyBorder="1"/>
    <xf numFmtId="49" fontId="1" fillId="0" borderId="0" xfId="0" applyNumberFormat="1" applyFont="1"/>
    <xf numFmtId="0" fontId="0" fillId="0" borderId="0" xfId="0"/>
    <xf numFmtId="49" fontId="1" fillId="0" borderId="0" xfId="0" applyNumberFormat="1" applyFont="1" applyAlignment="1">
      <alignment vertical="top"/>
    </xf>
    <xf numFmtId="0" fontId="0" fillId="0" borderId="0" xfId="0"/>
    <xf numFmtId="164" fontId="0" fillId="0" borderId="5" xfId="1" applyNumberFormat="1" applyFont="1" applyBorder="1"/>
    <xf numFmtId="164" fontId="0" fillId="0" borderId="0" xfId="1" applyNumberFormat="1" applyFont="1" applyBorder="1"/>
    <xf numFmtId="0" fontId="0" fillId="0" borderId="3" xfId="0" applyFill="1" applyBorder="1"/>
    <xf numFmtId="0" fontId="9" fillId="0" borderId="12" xfId="0" applyFont="1" applyBorder="1"/>
    <xf numFmtId="49" fontId="9" fillId="0" borderId="12" xfId="0" applyNumberFormat="1" applyFont="1" applyBorder="1"/>
    <xf numFmtId="0" fontId="0" fillId="0" borderId="15" xfId="0" applyFill="1" applyBorder="1"/>
    <xf numFmtId="164" fontId="0" fillId="0" borderId="10" xfId="1" applyNumberFormat="1" applyFont="1" applyFill="1" applyBorder="1"/>
    <xf numFmtId="164" fontId="0" fillId="0" borderId="10" xfId="0" applyNumberFormat="1" applyFill="1" applyBorder="1"/>
    <xf numFmtId="164" fontId="0" fillId="0" borderId="11" xfId="0" applyNumberFormat="1" applyFill="1" applyBorder="1"/>
    <xf numFmtId="15" fontId="5" fillId="2" borderId="13" xfId="0" applyNumberFormat="1" applyFont="1" applyFill="1" applyBorder="1" applyAlignment="1">
      <alignment horizontal="centerContinuous" vertical="center"/>
    </xf>
    <xf numFmtId="15" fontId="5" fillId="2" borderId="12" xfId="0" applyNumberFormat="1" applyFont="1" applyFill="1" applyBorder="1" applyAlignment="1">
      <alignment horizontal="centerContinuous" vertical="center"/>
    </xf>
    <xf numFmtId="0" fontId="5" fillId="0" borderId="9" xfId="0" applyFont="1" applyBorder="1"/>
    <xf numFmtId="0" fontId="11" fillId="2" borderId="3" xfId="0" applyFont="1" applyFill="1" applyBorder="1" applyAlignment="1">
      <alignment horizontal="center"/>
    </xf>
    <xf numFmtId="41" fontId="0" fillId="0" borderId="3" xfId="3" applyFont="1" applyFill="1" applyBorder="1"/>
    <xf numFmtId="165" fontId="5" fillId="2" borderId="14" xfId="0" applyNumberFormat="1" applyFont="1" applyFill="1" applyBorder="1" applyAlignment="1">
      <alignment horizontal="center" vertical="center" wrapText="1"/>
    </xf>
    <xf numFmtId="0" fontId="12" fillId="5" borderId="4" xfId="0" applyFont="1" applyFill="1" applyBorder="1" applyAlignment="1">
      <alignment horizontal="centerContinuous"/>
    </xf>
    <xf numFmtId="0" fontId="13" fillId="5" borderId="5" xfId="0" applyFont="1" applyFill="1" applyBorder="1" applyAlignment="1">
      <alignment horizontal="centerContinuous"/>
    </xf>
    <xf numFmtId="0" fontId="13" fillId="5" borderId="6" xfId="0" applyFont="1" applyFill="1" applyBorder="1" applyAlignment="1">
      <alignment horizontal="centerContinuous"/>
    </xf>
    <xf numFmtId="0" fontId="12" fillId="5" borderId="7" xfId="0" applyFont="1" applyFill="1" applyBorder="1" applyAlignment="1">
      <alignment horizontal="centerContinuous"/>
    </xf>
    <xf numFmtId="0" fontId="13" fillId="5" borderId="0" xfId="0" applyFont="1" applyFill="1" applyBorder="1" applyAlignment="1">
      <alignment horizontal="centerContinuous"/>
    </xf>
    <xf numFmtId="0" fontId="13" fillId="5" borderId="8" xfId="0" applyFont="1" applyFill="1" applyBorder="1" applyAlignment="1">
      <alignment horizontal="centerContinuous"/>
    </xf>
    <xf numFmtId="0" fontId="13" fillId="5" borderId="9" xfId="0" applyFont="1" applyFill="1" applyBorder="1"/>
    <xf numFmtId="0" fontId="13" fillId="5" borderId="10" xfId="0" applyFont="1" applyFill="1" applyBorder="1"/>
    <xf numFmtId="0" fontId="12" fillId="5" borderId="11" xfId="0" applyFont="1" applyFill="1" applyBorder="1" applyAlignment="1">
      <alignment horizontal="right"/>
    </xf>
    <xf numFmtId="49" fontId="0" fillId="0" borderId="38" xfId="0" applyNumberFormat="1" applyBorder="1" applyAlignment="1">
      <alignment horizontal="center"/>
    </xf>
    <xf numFmtId="0" fontId="0" fillId="0" borderId="39" xfId="0" applyBorder="1"/>
    <xf numFmtId="164" fontId="0" fillId="0" borderId="38" xfId="1" applyNumberFormat="1" applyFont="1" applyBorder="1"/>
    <xf numFmtId="164" fontId="0" fillId="0" borderId="38" xfId="1" applyNumberFormat="1" applyFont="1" applyFill="1" applyBorder="1"/>
    <xf numFmtId="49" fontId="0" fillId="0" borderId="40" xfId="0" applyNumberFormat="1" applyBorder="1" applyAlignment="1">
      <alignment horizontal="center"/>
    </xf>
    <xf numFmtId="0" fontId="0" fillId="0" borderId="41" xfId="0" applyBorder="1"/>
    <xf numFmtId="164" fontId="0" fillId="0" borderId="40" xfId="1" applyNumberFormat="1" applyFont="1" applyBorder="1"/>
    <xf numFmtId="164" fontId="0" fillId="0" borderId="40" xfId="1" applyNumberFormat="1" applyFont="1" applyFill="1" applyBorder="1"/>
    <xf numFmtId="0" fontId="1" fillId="0" borderId="41" xfId="0" applyFont="1" applyBorder="1"/>
    <xf numFmtId="0" fontId="0" fillId="0" borderId="41" xfId="0" applyBorder="1" applyAlignment="1"/>
    <xf numFmtId="0" fontId="0" fillId="0" borderId="41" xfId="0" applyBorder="1" applyAlignment="1">
      <alignment wrapText="1"/>
    </xf>
    <xf numFmtId="49" fontId="0" fillId="0" borderId="40" xfId="0" applyNumberFormat="1" applyBorder="1" applyAlignment="1">
      <alignment horizontal="center" vertical="top"/>
    </xf>
    <xf numFmtId="49" fontId="0" fillId="0" borderId="42" xfId="0" applyNumberFormat="1" applyBorder="1" applyAlignment="1">
      <alignment horizontal="center"/>
    </xf>
    <xf numFmtId="0" fontId="0" fillId="0" borderId="43" xfId="0" applyBorder="1"/>
    <xf numFmtId="164" fontId="0" fillId="0" borderId="42" xfId="1" applyNumberFormat="1" applyFont="1" applyFill="1" applyBorder="1"/>
    <xf numFmtId="49" fontId="5" fillId="6" borderId="3" xfId="0" applyNumberFormat="1" applyFont="1" applyFill="1" applyBorder="1" applyAlignment="1">
      <alignment horizontal="center"/>
    </xf>
    <xf numFmtId="0" fontId="5" fillId="6" borderId="15" xfId="0" applyFont="1" applyFill="1" applyBorder="1"/>
    <xf numFmtId="164" fontId="5" fillId="6" borderId="3" xfId="1" applyNumberFormat="1" applyFont="1" applyFill="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6" xfId="0" applyBorder="1" applyAlignment="1"/>
    <xf numFmtId="0" fontId="1" fillId="0" borderId="46" xfId="0" applyFont="1" applyBorder="1" applyAlignment="1"/>
    <xf numFmtId="0" fontId="1" fillId="0" borderId="46" xfId="0" applyFont="1" applyBorder="1"/>
    <xf numFmtId="49" fontId="0" fillId="0" borderId="40" xfId="0" applyNumberFormat="1" applyFill="1" applyBorder="1" applyAlignment="1">
      <alignment horizontal="center"/>
    </xf>
    <xf numFmtId="0" fontId="0" fillId="0" borderId="46" xfId="0" applyBorder="1" applyAlignment="1">
      <alignment vertical="top"/>
    </xf>
    <xf numFmtId="49" fontId="0" fillId="0" borderId="40" xfId="0" applyNumberFormat="1" applyBorder="1"/>
    <xf numFmtId="49" fontId="0" fillId="0" borderId="48" xfId="0" applyNumberFormat="1" applyBorder="1"/>
    <xf numFmtId="0" fontId="0" fillId="0" borderId="49" xfId="0" applyBorder="1"/>
    <xf numFmtId="0" fontId="0" fillId="0" borderId="50" xfId="0" applyBorder="1"/>
    <xf numFmtId="0" fontId="0" fillId="0" borderId="51" xfId="0" applyBorder="1"/>
    <xf numFmtId="164" fontId="0" fillId="0" borderId="48" xfId="1" applyNumberFormat="1" applyFont="1" applyFill="1" applyBorder="1"/>
    <xf numFmtId="164" fontId="0" fillId="0" borderId="15" xfId="0" applyNumberFormat="1" applyBorder="1"/>
    <xf numFmtId="0" fontId="0" fillId="0" borderId="38" xfId="0" applyBorder="1"/>
    <xf numFmtId="0" fontId="5" fillId="0" borderId="46" xfId="0" applyFont="1" applyBorder="1"/>
    <xf numFmtId="0" fontId="0" fillId="0" borderId="48" xfId="0" applyFill="1" applyBorder="1"/>
    <xf numFmtId="49" fontId="0" fillId="0" borderId="52" xfId="0" applyNumberFormat="1" applyBorder="1"/>
    <xf numFmtId="0" fontId="0" fillId="0" borderId="53" xfId="0" applyBorder="1"/>
    <xf numFmtId="0" fontId="0" fillId="0" borderId="38" xfId="0" applyFill="1" applyBorder="1"/>
    <xf numFmtId="0" fontId="0" fillId="0" borderId="40" xfId="0" applyFill="1" applyBorder="1"/>
    <xf numFmtId="0" fontId="1" fillId="0" borderId="41" xfId="0" applyFont="1" applyBorder="1" applyAlignment="1">
      <alignment vertical="top"/>
    </xf>
    <xf numFmtId="0" fontId="0" fillId="0" borderId="41" xfId="0" applyBorder="1" applyAlignment="1">
      <alignment vertical="top"/>
    </xf>
    <xf numFmtId="164" fontId="0" fillId="0" borderId="52" xfId="1" applyNumberFormat="1" applyFont="1" applyFill="1" applyBorder="1"/>
    <xf numFmtId="0" fontId="5" fillId="0" borderId="39" xfId="0" applyFont="1" applyBorder="1"/>
    <xf numFmtId="0" fontId="0" fillId="0" borderId="41" xfId="0" applyBorder="1" applyAlignment="1">
      <alignment vertical="top" wrapText="1"/>
    </xf>
    <xf numFmtId="0" fontId="5" fillId="0" borderId="41" xfId="0" applyFont="1" applyBorder="1"/>
    <xf numFmtId="164" fontId="0" fillId="0" borderId="48" xfId="0" applyNumberFormat="1" applyFill="1" applyBorder="1"/>
    <xf numFmtId="49" fontId="0" fillId="0" borderId="38" xfId="0" applyNumberFormat="1" applyBorder="1"/>
    <xf numFmtId="0" fontId="0" fillId="0" borderId="54" xfId="0" applyBorder="1"/>
    <xf numFmtId="0" fontId="0" fillId="0" borderId="55" xfId="0" applyBorder="1"/>
    <xf numFmtId="0" fontId="0" fillId="0" borderId="56" xfId="0" applyBorder="1"/>
    <xf numFmtId="0" fontId="0" fillId="0" borderId="57" xfId="0" applyBorder="1"/>
    <xf numFmtId="43" fontId="0" fillId="0" borderId="40" xfId="1" applyNumberFormat="1" applyFont="1" applyFill="1" applyBorder="1"/>
    <xf numFmtId="43" fontId="0" fillId="0" borderId="48" xfId="1" applyNumberFormat="1" applyFont="1" applyFill="1" applyBorder="1"/>
    <xf numFmtId="0" fontId="0" fillId="0" borderId="52" xfId="0" applyBorder="1"/>
    <xf numFmtId="49" fontId="1" fillId="0" borderId="44" xfId="0" applyNumberFormat="1" applyFont="1" applyBorder="1"/>
    <xf numFmtId="0" fontId="0" fillId="0" borderId="40" xfId="0" applyBorder="1"/>
    <xf numFmtId="49" fontId="0" fillId="0" borderId="46" xfId="0" applyNumberFormat="1" applyBorder="1"/>
    <xf numFmtId="49" fontId="1" fillId="0" borderId="46" xfId="0" applyNumberFormat="1" applyFont="1" applyBorder="1"/>
    <xf numFmtId="164" fontId="0" fillId="0" borderId="48" xfId="1" applyNumberFormat="1" applyFont="1" applyBorder="1"/>
    <xf numFmtId="164" fontId="0" fillId="0" borderId="52" xfId="1" applyNumberFormat="1" applyFont="1" applyBorder="1"/>
    <xf numFmtId="0" fontId="6" fillId="0" borderId="47" xfId="0" applyFont="1" applyBorder="1"/>
    <xf numFmtId="49" fontId="4" fillId="0" borderId="47" xfId="0" applyNumberFormat="1" applyFont="1" applyBorder="1"/>
    <xf numFmtId="49" fontId="0" fillId="0" borderId="47" xfId="0" applyNumberFormat="1" applyBorder="1"/>
    <xf numFmtId="0" fontId="4" fillId="0" borderId="41" xfId="0" applyFont="1" applyBorder="1"/>
    <xf numFmtId="0" fontId="6" fillId="0" borderId="41" xfId="0" applyFont="1" applyBorder="1"/>
    <xf numFmtId="164" fontId="0" fillId="0" borderId="42" xfId="1" applyNumberFormat="1" applyFont="1" applyBorder="1"/>
    <xf numFmtId="49" fontId="1" fillId="0" borderId="56" xfId="0" applyNumberFormat="1" applyFont="1" applyBorder="1"/>
    <xf numFmtId="0" fontId="0" fillId="0" borderId="48" xfId="0" applyBorder="1"/>
    <xf numFmtId="0" fontId="4" fillId="0" borderId="50" xfId="0" applyFont="1" applyBorder="1"/>
    <xf numFmtId="0" fontId="5" fillId="0" borderId="38" xfId="0" applyFont="1" applyBorder="1" applyAlignment="1">
      <alignment horizontal="center"/>
    </xf>
    <xf numFmtId="0" fontId="5" fillId="0" borderId="40" xfId="0" applyFont="1" applyBorder="1" applyAlignment="1">
      <alignment horizontal="center"/>
    </xf>
    <xf numFmtId="167" fontId="12" fillId="5" borderId="7" xfId="0" applyNumberFormat="1" applyFont="1" applyFill="1" applyBorder="1" applyAlignment="1">
      <alignment horizontal="centerContinuous"/>
    </xf>
    <xf numFmtId="49" fontId="0" fillId="0" borderId="52" xfId="0" applyNumberFormat="1" applyBorder="1" applyAlignment="1">
      <alignment horizontal="center"/>
    </xf>
    <xf numFmtId="0" fontId="6" fillId="0" borderId="53" xfId="0" applyFont="1" applyBorder="1"/>
    <xf numFmtId="49" fontId="5" fillId="0" borderId="40" xfId="0" applyNumberFormat="1" applyFont="1" applyBorder="1" applyAlignment="1">
      <alignment horizontal="center"/>
    </xf>
    <xf numFmtId="49" fontId="5" fillId="0" borderId="38" xfId="0" applyNumberFormat="1" applyFont="1" applyBorder="1" applyAlignment="1">
      <alignment horizontal="center"/>
    </xf>
    <xf numFmtId="49" fontId="0" fillId="0" borderId="48" xfId="0" applyNumberFormat="1" applyBorder="1" applyAlignment="1">
      <alignment horizontal="center"/>
    </xf>
    <xf numFmtId="10" fontId="0" fillId="0" borderId="40" xfId="2" applyNumberFormat="1" applyFont="1" applyFill="1" applyBorder="1"/>
    <xf numFmtId="0" fontId="12" fillId="5" borderId="10" xfId="0" applyFont="1" applyFill="1" applyBorder="1"/>
    <xf numFmtId="166" fontId="5" fillId="2" borderId="14" xfId="0" applyNumberFormat="1" applyFont="1" applyFill="1" applyBorder="1" applyAlignment="1">
      <alignment horizontal="centerContinuous"/>
    </xf>
    <xf numFmtId="0" fontId="0" fillId="2" borderId="14" xfId="0" applyFill="1" applyBorder="1" applyAlignment="1">
      <alignment horizontal="centerContinuous"/>
    </xf>
    <xf numFmtId="0" fontId="5" fillId="2" borderId="17" xfId="0" applyFont="1" applyFill="1" applyBorder="1" applyAlignment="1">
      <alignment horizontal="center"/>
    </xf>
    <xf numFmtId="0" fontId="5" fillId="2" borderId="3" xfId="0" applyFont="1" applyFill="1" applyBorder="1" applyAlignment="1">
      <alignment horizontal="centerContinuous"/>
    </xf>
    <xf numFmtId="0" fontId="0" fillId="2" borderId="3" xfId="0" applyFill="1" applyBorder="1" applyAlignment="1">
      <alignment horizontal="centerContinuous"/>
    </xf>
    <xf numFmtId="49" fontId="1" fillId="0" borderId="40" xfId="0" applyNumberFormat="1" applyFont="1" applyBorder="1" applyAlignment="1">
      <alignment horizontal="center"/>
    </xf>
    <xf numFmtId="49" fontId="12" fillId="5" borderId="4" xfId="0" applyNumberFormat="1" applyFont="1" applyFill="1" applyBorder="1" applyAlignment="1">
      <alignment horizontal="centerContinuous"/>
    </xf>
    <xf numFmtId="49" fontId="13" fillId="5" borderId="9" xfId="0" applyNumberFormat="1" applyFont="1" applyFill="1" applyBorder="1" applyAlignment="1">
      <alignment horizontal="center"/>
    </xf>
    <xf numFmtId="0" fontId="13" fillId="5" borderId="11" xfId="0" applyFont="1" applyFill="1" applyBorder="1"/>
    <xf numFmtId="0" fontId="1" fillId="0" borderId="47" xfId="0" applyFont="1" applyBorder="1" applyAlignment="1">
      <alignment vertical="top" wrapText="1"/>
    </xf>
    <xf numFmtId="49" fontId="0" fillId="0" borderId="39" xfId="0" applyNumberFormat="1" applyBorder="1" applyAlignment="1">
      <alignment horizontal="center"/>
    </xf>
    <xf numFmtId="49" fontId="0" fillId="0" borderId="41" xfId="0" applyNumberFormat="1" applyBorder="1" applyAlignment="1">
      <alignment horizontal="center"/>
    </xf>
    <xf numFmtId="49" fontId="0" fillId="0" borderId="50" xfId="0" applyNumberFormat="1" applyBorder="1" applyAlignment="1">
      <alignment horizontal="center"/>
    </xf>
    <xf numFmtId="0" fontId="1" fillId="0" borderId="50" xfId="0" applyFont="1" applyBorder="1"/>
    <xf numFmtId="49" fontId="5" fillId="0" borderId="3" xfId="0" applyNumberFormat="1" applyFont="1" applyBorder="1"/>
    <xf numFmtId="49" fontId="0" fillId="0" borderId="44" xfId="0" applyNumberFormat="1" applyBorder="1" applyAlignment="1">
      <alignment horizontal="center"/>
    </xf>
    <xf numFmtId="49" fontId="0" fillId="0" borderId="46" xfId="0" applyNumberFormat="1" applyBorder="1" applyAlignment="1">
      <alignment horizontal="center"/>
    </xf>
    <xf numFmtId="0" fontId="6" fillId="0" borderId="46" xfId="0" applyFont="1" applyBorder="1"/>
    <xf numFmtId="0" fontId="6" fillId="0" borderId="54" xfId="0" applyFont="1" applyBorder="1"/>
    <xf numFmtId="0" fontId="13" fillId="5" borderId="0" xfId="0" applyFont="1" applyFill="1" applyBorder="1"/>
    <xf numFmtId="0" fontId="13" fillId="5" borderId="8" xfId="0" applyFont="1" applyFill="1" applyBorder="1"/>
    <xf numFmtId="0" fontId="13" fillId="5" borderId="7" xfId="0" applyFont="1" applyFill="1" applyBorder="1"/>
    <xf numFmtId="0" fontId="12" fillId="5" borderId="11" xfId="0" applyFont="1" applyFill="1" applyBorder="1"/>
    <xf numFmtId="41" fontId="0" fillId="0" borderId="40" xfId="3" applyFont="1" applyFill="1" applyBorder="1"/>
    <xf numFmtId="0" fontId="1" fillId="0" borderId="47" xfId="0" applyFont="1" applyBorder="1"/>
    <xf numFmtId="0" fontId="1" fillId="0" borderId="46" xfId="0" applyFont="1" applyFill="1" applyBorder="1"/>
    <xf numFmtId="0" fontId="0" fillId="0" borderId="41" xfId="0" applyFill="1" applyBorder="1"/>
    <xf numFmtId="0" fontId="0" fillId="0" borderId="47" xfId="0" applyFill="1" applyBorder="1"/>
    <xf numFmtId="0" fontId="0" fillId="0" borderId="46" xfId="0" applyFill="1" applyBorder="1"/>
    <xf numFmtId="0" fontId="0" fillId="0" borderId="43" xfId="0" applyFill="1" applyBorder="1"/>
    <xf numFmtId="0" fontId="0" fillId="0" borderId="55" xfId="0" applyFill="1" applyBorder="1"/>
    <xf numFmtId="49" fontId="0" fillId="0" borderId="39" xfId="0" applyNumberFormat="1" applyBorder="1"/>
    <xf numFmtId="0" fontId="0" fillId="0" borderId="44" xfId="0" applyBorder="1" applyAlignment="1">
      <alignment horizontal="center"/>
    </xf>
    <xf numFmtId="49" fontId="0" fillId="0" borderId="41" xfId="0" applyNumberFormat="1" applyBorder="1" applyAlignment="1"/>
    <xf numFmtId="49" fontId="0" fillId="0" borderId="41" xfId="0" applyNumberFormat="1" applyBorder="1"/>
    <xf numFmtId="0" fontId="0" fillId="0" borderId="46" xfId="0" applyBorder="1" applyAlignment="1">
      <alignment horizontal="center"/>
    </xf>
    <xf numFmtId="49" fontId="1" fillId="0" borderId="41" xfId="0" applyNumberFormat="1" applyFont="1" applyBorder="1" applyAlignment="1"/>
    <xf numFmtId="49" fontId="5" fillId="0" borderId="46" xfId="0" applyNumberFormat="1" applyFont="1" applyBorder="1"/>
    <xf numFmtId="49" fontId="5" fillId="0" borderId="41" xfId="0" applyNumberFormat="1" applyFont="1" applyBorder="1"/>
    <xf numFmtId="49" fontId="0" fillId="0" borderId="49" xfId="0" applyNumberFormat="1" applyBorder="1"/>
    <xf numFmtId="49" fontId="0" fillId="0" borderId="50" xfId="0" applyNumberFormat="1" applyBorder="1"/>
    <xf numFmtId="49" fontId="0" fillId="0" borderId="7" xfId="0" applyNumberFormat="1" applyBorder="1"/>
    <xf numFmtId="49" fontId="0" fillId="0" borderId="0" xfId="0" applyNumberFormat="1" applyBorder="1"/>
    <xf numFmtId="49" fontId="0" fillId="0" borderId="0" xfId="0" applyNumberFormat="1" applyBorder="1" applyAlignment="1">
      <alignment horizontal="centerContinuous"/>
    </xf>
    <xf numFmtId="49" fontId="0" fillId="0" borderId="10" xfId="0" applyNumberFormat="1" applyBorder="1"/>
    <xf numFmtId="49" fontId="0" fillId="0" borderId="0" xfId="0" applyNumberFormat="1" applyBorder="1" applyAlignment="1">
      <alignment horizontal="center"/>
    </xf>
    <xf numFmtId="49" fontId="1" fillId="0" borderId="0" xfId="0" applyNumberFormat="1" applyFont="1" applyBorder="1" applyAlignment="1">
      <alignment horizontal="centerContinuous"/>
    </xf>
    <xf numFmtId="49" fontId="0" fillId="0" borderId="54" xfId="0" applyNumberFormat="1" applyBorder="1" applyAlignment="1">
      <alignment horizontal="center"/>
    </xf>
    <xf numFmtId="0" fontId="15" fillId="2" borderId="3" xfId="0" applyFont="1" applyFill="1" applyBorder="1" applyAlignment="1">
      <alignment horizontal="center"/>
    </xf>
    <xf numFmtId="0" fontId="1" fillId="0" borderId="0" xfId="0" applyFont="1"/>
    <xf numFmtId="164" fontId="5" fillId="0" borderId="40" xfId="1" applyNumberFormat="1" applyFont="1" applyFill="1" applyBorder="1"/>
    <xf numFmtId="41" fontId="0" fillId="0" borderId="42" xfId="3" applyFont="1" applyFill="1" applyBorder="1"/>
    <xf numFmtId="41" fontId="0" fillId="0" borderId="52" xfId="3" applyFont="1" applyFill="1" applyBorder="1"/>
    <xf numFmtId="0" fontId="0" fillId="0" borderId="56" xfId="0" applyFill="1" applyBorder="1"/>
    <xf numFmtId="0" fontId="0" fillId="0" borderId="53" xfId="0" applyFill="1" applyBorder="1"/>
    <xf numFmtId="0" fontId="0" fillId="0" borderId="57" xfId="0" applyFill="1" applyBorder="1"/>
    <xf numFmtId="0" fontId="1" fillId="0" borderId="47" xfId="0" applyFont="1" applyFill="1" applyBorder="1"/>
    <xf numFmtId="0" fontId="0" fillId="0" borderId="54" xfId="0" applyFill="1" applyBorder="1"/>
    <xf numFmtId="0" fontId="5" fillId="0" borderId="46" xfId="0" applyFont="1" applyFill="1" applyBorder="1"/>
    <xf numFmtId="0" fontId="0" fillId="0" borderId="54" xfId="0" applyFill="1" applyBorder="1" applyAlignment="1">
      <alignment wrapText="1"/>
    </xf>
    <xf numFmtId="0" fontId="0" fillId="0" borderId="43" xfId="0" applyFill="1" applyBorder="1" applyAlignment="1">
      <alignment wrapText="1"/>
    </xf>
    <xf numFmtId="0" fontId="0" fillId="0" borderId="55" xfId="0" applyFill="1" applyBorder="1" applyAlignment="1">
      <alignment wrapText="1"/>
    </xf>
    <xf numFmtId="0" fontId="0" fillId="0" borderId="9" xfId="0" applyFill="1" applyBorder="1"/>
    <xf numFmtId="0" fontId="0" fillId="0" borderId="10" xfId="0" applyFill="1" applyBorder="1"/>
    <xf numFmtId="0" fontId="0" fillId="0" borderId="11" xfId="0" applyFill="1" applyBorder="1"/>
    <xf numFmtId="0" fontId="5" fillId="0" borderId="44" xfId="0" applyFont="1" applyFill="1" applyBorder="1"/>
    <xf numFmtId="0" fontId="0" fillId="0" borderId="39" xfId="0" applyFill="1" applyBorder="1"/>
    <xf numFmtId="0" fontId="0" fillId="0" borderId="45" xfId="0" applyFill="1" applyBorder="1"/>
    <xf numFmtId="4" fontId="0" fillId="0" borderId="40" xfId="2" applyNumberFormat="1" applyFont="1" applyFill="1" applyBorder="1"/>
    <xf numFmtId="15" fontId="5" fillId="2" borderId="12" xfId="0" applyNumberFormat="1" applyFont="1" applyFill="1" applyBorder="1" applyAlignment="1">
      <alignment horizontal="centerContinuous"/>
    </xf>
    <xf numFmtId="15" fontId="5" fillId="2" borderId="3" xfId="0" applyNumberFormat="1" applyFont="1" applyFill="1" applyBorder="1" applyAlignment="1">
      <alignment horizontal="centerContinuous"/>
    </xf>
    <xf numFmtId="0" fontId="1" fillId="0" borderId="12" xfId="0" applyFont="1" applyBorder="1"/>
    <xf numFmtId="0" fontId="1" fillId="0" borderId="44" xfId="0" applyFont="1" applyBorder="1"/>
    <xf numFmtId="49" fontId="1" fillId="0" borderId="38" xfId="0" applyNumberFormat="1" applyFont="1" applyBorder="1"/>
    <xf numFmtId="49" fontId="1" fillId="0" borderId="40" xfId="0" applyNumberFormat="1" applyFont="1" applyBorder="1"/>
    <xf numFmtId="0" fontId="1" fillId="0" borderId="15" xfId="0" applyFont="1" applyBorder="1"/>
    <xf numFmtId="41" fontId="5" fillId="0" borderId="3" xfId="3" applyFont="1" applyFill="1" applyBorder="1"/>
    <xf numFmtId="41" fontId="5" fillId="0" borderId="40" xfId="3" applyFont="1" applyFill="1" applyBorder="1"/>
    <xf numFmtId="0" fontId="1" fillId="0" borderId="0" xfId="0" applyFont="1" applyBorder="1"/>
    <xf numFmtId="0" fontId="1" fillId="0" borderId="12" xfId="0" applyFont="1" applyBorder="1" applyAlignment="1">
      <alignment horizontal="centerContinuous" vertical="center"/>
    </xf>
    <xf numFmtId="0" fontId="1" fillId="0" borderId="13" xfId="0" applyFont="1" applyBorder="1" applyAlignment="1">
      <alignment horizontal="centerContinuous" vertical="center"/>
    </xf>
    <xf numFmtId="0" fontId="0" fillId="0" borderId="12" xfId="0" applyBorder="1" applyAlignment="1">
      <alignment horizontal="centerContinuous" vertical="center"/>
    </xf>
    <xf numFmtId="0" fontId="1" fillId="0" borderId="15" xfId="0" applyFont="1" applyBorder="1" applyAlignment="1">
      <alignment horizontal="centerContinuous" vertical="center"/>
    </xf>
    <xf numFmtId="0" fontId="0" fillId="0" borderId="13" xfId="0" applyBorder="1" applyAlignment="1">
      <alignment horizontal="centerContinuous" vertical="center"/>
    </xf>
    <xf numFmtId="43" fontId="0" fillId="0" borderId="48" xfId="1" applyFont="1" applyFill="1" applyBorder="1"/>
    <xf numFmtId="165" fontId="5" fillId="2" borderId="12" xfId="0" applyNumberFormat="1" applyFont="1" applyFill="1" applyBorder="1" applyAlignment="1">
      <alignment horizontal="centerContinuous"/>
    </xf>
    <xf numFmtId="49" fontId="1" fillId="0" borderId="41" xfId="0" applyNumberFormat="1" applyFont="1" applyBorder="1"/>
    <xf numFmtId="41" fontId="5" fillId="0" borderId="38" xfId="3" applyFont="1" applyFill="1" applyBorder="1"/>
    <xf numFmtId="164" fontId="0" fillId="7" borderId="40" xfId="1" applyNumberFormat="1" applyFont="1" applyFill="1" applyBorder="1"/>
    <xf numFmtId="164" fontId="0" fillId="7" borderId="42" xfId="1" applyNumberFormat="1" applyFont="1" applyFill="1" applyBorder="1"/>
    <xf numFmtId="0" fontId="0" fillId="0" borderId="46" xfId="0" applyFill="1" applyBorder="1" applyAlignment="1"/>
    <xf numFmtId="0" fontId="0" fillId="0" borderId="41" xfId="0" applyFill="1" applyBorder="1" applyAlignment="1"/>
    <xf numFmtId="0" fontId="0" fillId="0" borderId="47" xfId="0" applyFill="1" applyBorder="1" applyAlignment="1"/>
    <xf numFmtId="0" fontId="0" fillId="0" borderId="47" xfId="0" applyBorder="1" applyAlignment="1">
      <alignment vertical="top" wrapText="1"/>
    </xf>
    <xf numFmtId="0" fontId="5" fillId="4" borderId="12" xfId="0" applyFont="1" applyFill="1" applyBorder="1"/>
    <xf numFmtId="0" fontId="5" fillId="4" borderId="15" xfId="0" applyFont="1" applyFill="1" applyBorder="1"/>
    <xf numFmtId="0" fontId="0" fillId="0" borderId="47" xfId="0" applyBorder="1" applyAlignment="1"/>
    <xf numFmtId="0" fontId="1" fillId="0" borderId="41" xfId="0" applyFont="1" applyBorder="1" applyAlignment="1"/>
    <xf numFmtId="0" fontId="1" fillId="0" borderId="43" xfId="0" applyFont="1" applyBorder="1" applyAlignment="1"/>
    <xf numFmtId="0" fontId="1" fillId="0" borderId="50" xfId="0" applyFont="1" applyBorder="1" applyAlignment="1"/>
    <xf numFmtId="0" fontId="0" fillId="0" borderId="51" xfId="0" applyBorder="1" applyAlignment="1">
      <alignment wrapText="1"/>
    </xf>
    <xf numFmtId="0" fontId="1" fillId="0" borderId="55" xfId="0" applyFont="1" applyBorder="1" applyAlignment="1">
      <alignment wrapText="1"/>
    </xf>
    <xf numFmtId="0" fontId="1" fillId="0" borderId="47" xfId="0" applyFont="1" applyBorder="1" applyAlignment="1">
      <alignment wrapText="1"/>
    </xf>
    <xf numFmtId="0" fontId="1" fillId="0" borderId="16" xfId="0" applyFont="1" applyBorder="1"/>
    <xf numFmtId="164" fontId="0" fillId="0" borderId="17" xfId="1" applyNumberFormat="1" applyFont="1" applyFill="1" applyBorder="1"/>
    <xf numFmtId="164" fontId="0" fillId="0" borderId="17" xfId="1" applyNumberFormat="1" applyFont="1" applyBorder="1"/>
    <xf numFmtId="49" fontId="1" fillId="0" borderId="46" xfId="0" applyNumberFormat="1" applyFont="1" applyBorder="1" applyAlignment="1">
      <alignment horizontal="center"/>
    </xf>
    <xf numFmtId="49" fontId="1" fillId="0" borderId="3" xfId="0" applyNumberFormat="1" applyFont="1" applyBorder="1"/>
    <xf numFmtId="0" fontId="1" fillId="0" borderId="12" xfId="0" applyFont="1" applyBorder="1" applyAlignment="1"/>
    <xf numFmtId="0" fontId="1" fillId="0" borderId="13" xfId="0" applyFont="1" applyBorder="1"/>
    <xf numFmtId="164" fontId="1" fillId="0" borderId="3" xfId="1" applyNumberFormat="1" applyFont="1" applyFill="1" applyBorder="1"/>
    <xf numFmtId="164" fontId="1" fillId="0" borderId="3" xfId="1" applyNumberFormat="1" applyFont="1" applyBorder="1"/>
    <xf numFmtId="0" fontId="1" fillId="0" borderId="0" xfId="0" applyFont="1" applyBorder="1" applyAlignment="1"/>
    <xf numFmtId="0" fontId="0" fillId="0" borderId="8" xfId="0" applyBorder="1" applyAlignment="1">
      <alignment wrapText="1"/>
    </xf>
    <xf numFmtId="49" fontId="0" fillId="0" borderId="53" xfId="0" applyNumberFormat="1" applyBorder="1" applyAlignment="1"/>
    <xf numFmtId="49" fontId="5" fillId="0" borderId="15" xfId="0" applyNumberFormat="1" applyFont="1" applyBorder="1"/>
    <xf numFmtId="49" fontId="5" fillId="0" borderId="9" xfId="0" applyNumberFormat="1" applyFont="1" applyBorder="1" applyAlignment="1">
      <alignment horizontal="center"/>
    </xf>
    <xf numFmtId="0" fontId="5" fillId="0" borderId="10" xfId="0" applyFont="1" applyBorder="1"/>
    <xf numFmtId="49" fontId="5" fillId="0" borderId="15" xfId="0" applyNumberFormat="1" applyFont="1" applyBorder="1" applyAlignment="1"/>
    <xf numFmtId="0" fontId="0" fillId="0" borderId="43" xfId="0" applyBorder="1" applyAlignment="1"/>
    <xf numFmtId="0" fontId="0" fillId="0" borderId="55" xfId="0" applyBorder="1" applyAlignment="1">
      <alignment vertical="top" wrapText="1"/>
    </xf>
    <xf numFmtId="0" fontId="0" fillId="0" borderId="53" xfId="0" applyBorder="1" applyAlignment="1"/>
    <xf numFmtId="0" fontId="0" fillId="0" borderId="57" xfId="0" applyBorder="1" applyAlignment="1"/>
    <xf numFmtId="0" fontId="5" fillId="0" borderId="15" xfId="0" applyFont="1" applyBorder="1" applyAlignment="1">
      <alignment horizontal="center"/>
    </xf>
    <xf numFmtId="0" fontId="7" fillId="4" borderId="15" xfId="0" applyFont="1" applyFill="1" applyBorder="1"/>
    <xf numFmtId="49" fontId="1" fillId="0" borderId="56" xfId="0" applyNumberFormat="1" applyFont="1" applyBorder="1" applyAlignment="1">
      <alignment horizontal="center"/>
    </xf>
    <xf numFmtId="0" fontId="1" fillId="0" borderId="53" xfId="0" applyFont="1" applyBorder="1"/>
    <xf numFmtId="49" fontId="1" fillId="0" borderId="12" xfId="0" applyNumberFormat="1" applyFont="1" applyBorder="1" applyAlignment="1"/>
    <xf numFmtId="49" fontId="0" fillId="0" borderId="12" xfId="0" applyNumberFormat="1" applyBorder="1" applyAlignment="1"/>
    <xf numFmtId="0" fontId="6" fillId="0" borderId="15" xfId="0" applyFont="1" applyBorder="1"/>
    <xf numFmtId="49" fontId="0" fillId="0" borderId="15" xfId="0" applyNumberFormat="1" applyBorder="1" applyAlignment="1">
      <alignment horizontal="center"/>
    </xf>
    <xf numFmtId="0" fontId="0" fillId="0" borderId="12" xfId="0" applyBorder="1"/>
    <xf numFmtId="0" fontId="5" fillId="0" borderId="4" xfId="0" applyFont="1" applyBorder="1"/>
    <xf numFmtId="49" fontId="5" fillId="0" borderId="39" xfId="0" applyNumberFormat="1" applyFont="1" applyBorder="1"/>
    <xf numFmtId="49" fontId="0" fillId="0" borderId="43" xfId="0" applyNumberFormat="1" applyBorder="1" applyAlignment="1">
      <alignment horizontal="center"/>
    </xf>
    <xf numFmtId="49" fontId="5" fillId="0" borderId="15" xfId="0" applyNumberFormat="1" applyFont="1" applyBorder="1" applyAlignment="1">
      <alignment horizontal="center"/>
    </xf>
    <xf numFmtId="0" fontId="5" fillId="0" borderId="5" xfId="0" applyFont="1" applyBorder="1"/>
    <xf numFmtId="49" fontId="5" fillId="0" borderId="5" xfId="0" applyNumberFormat="1" applyFont="1" applyBorder="1" applyAlignment="1">
      <alignment horizontal="center"/>
    </xf>
    <xf numFmtId="0" fontId="5" fillId="0" borderId="6" xfId="0" applyFont="1" applyBorder="1"/>
    <xf numFmtId="0" fontId="5" fillId="8" borderId="12" xfId="0" applyFont="1" applyFill="1" applyBorder="1"/>
    <xf numFmtId="0" fontId="0" fillId="8" borderId="15" xfId="0" applyFill="1" applyBorder="1"/>
    <xf numFmtId="49" fontId="0" fillId="8" borderId="15" xfId="0" applyNumberFormat="1" applyFill="1" applyBorder="1" applyAlignment="1">
      <alignment horizontal="center" vertical="top"/>
    </xf>
    <xf numFmtId="0" fontId="1" fillId="8" borderId="15" xfId="0" applyFont="1" applyFill="1" applyBorder="1" applyAlignment="1">
      <alignment vertical="top" wrapText="1"/>
    </xf>
    <xf numFmtId="0" fontId="0" fillId="8" borderId="13" xfId="0" applyFill="1" applyBorder="1" applyAlignment="1">
      <alignment vertical="top" wrapText="1"/>
    </xf>
    <xf numFmtId="0" fontId="0" fillId="8" borderId="12" xfId="0" applyFill="1" applyBorder="1"/>
    <xf numFmtId="49" fontId="1" fillId="0" borderId="50" xfId="0" applyNumberFormat="1" applyFont="1" applyBorder="1" applyAlignment="1"/>
    <xf numFmtId="49" fontId="1" fillId="0" borderId="3" xfId="0" applyNumberFormat="1" applyFont="1" applyBorder="1" applyAlignment="1">
      <alignment vertical="top"/>
    </xf>
    <xf numFmtId="164" fontId="1" fillId="0" borderId="38" xfId="1" applyNumberFormat="1" applyFont="1" applyFill="1" applyBorder="1"/>
    <xf numFmtId="164" fontId="1" fillId="0" borderId="40" xfId="1" applyNumberFormat="1" applyFont="1" applyFill="1" applyBorder="1"/>
    <xf numFmtId="164" fontId="1" fillId="0" borderId="42" xfId="1" applyNumberFormat="1" applyFont="1" applyFill="1" applyBorder="1"/>
    <xf numFmtId="164" fontId="5" fillId="8" borderId="3" xfId="1" applyNumberFormat="1" applyFont="1" applyFill="1" applyBorder="1"/>
    <xf numFmtId="49" fontId="1" fillId="0" borderId="0" xfId="0" applyNumberFormat="1" applyFont="1" applyBorder="1" applyAlignment="1">
      <alignment horizontal="center"/>
    </xf>
    <xf numFmtId="37" fontId="0" fillId="0" borderId="0" xfId="0" applyNumberFormat="1" applyFill="1" applyBorder="1"/>
    <xf numFmtId="41" fontId="0" fillId="0" borderId="0" xfId="0" applyNumberFormat="1" applyFill="1"/>
    <xf numFmtId="10" fontId="0" fillId="0" borderId="17" xfId="2" applyNumberFormat="1" applyFont="1" applyFill="1" applyBorder="1"/>
    <xf numFmtId="10" fontId="1" fillId="0" borderId="38" xfId="2" applyNumberFormat="1" applyFont="1" applyFill="1" applyBorder="1"/>
    <xf numFmtId="10" fontId="0" fillId="0" borderId="42" xfId="2" applyNumberFormat="1" applyFont="1" applyFill="1" applyBorder="1"/>
    <xf numFmtId="10" fontId="0" fillId="0" borderId="3" xfId="2" applyNumberFormat="1" applyFont="1" applyFill="1" applyBorder="1"/>
    <xf numFmtId="4" fontId="0" fillId="0" borderId="38" xfId="2" applyNumberFormat="1" applyFont="1" applyFill="1" applyBorder="1"/>
    <xf numFmtId="4" fontId="0" fillId="0" borderId="42" xfId="2" applyNumberFormat="1" applyFont="1" applyFill="1" applyBorder="1"/>
    <xf numFmtId="4" fontId="0" fillId="0" borderId="15" xfId="0" applyNumberFormat="1" applyFill="1" applyBorder="1"/>
    <xf numFmtId="4" fontId="0" fillId="0" borderId="13" xfId="0" applyNumberFormat="1" applyFill="1" applyBorder="1"/>
    <xf numFmtId="4" fontId="0" fillId="0" borderId="52" xfId="2" applyNumberFormat="1" applyFont="1" applyFill="1" applyBorder="1"/>
    <xf numFmtId="4" fontId="0" fillId="0" borderId="40" xfId="2" applyNumberFormat="1" applyFont="1" applyFill="1" applyBorder="1" applyAlignment="1"/>
    <xf numFmtId="4" fontId="0" fillId="0" borderId="48" xfId="2" applyNumberFormat="1" applyFont="1" applyFill="1" applyBorder="1"/>
    <xf numFmtId="41" fontId="0" fillId="0" borderId="38" xfId="3" applyFont="1" applyFill="1" applyBorder="1"/>
    <xf numFmtId="0" fontId="1" fillId="0" borderId="57" xfId="0" applyFont="1" applyBorder="1" applyAlignment="1">
      <alignment vertical="top" wrapText="1"/>
    </xf>
    <xf numFmtId="4" fontId="0" fillId="0" borderId="0" xfId="0" applyNumberFormat="1"/>
    <xf numFmtId="49" fontId="1" fillId="0" borderId="0" xfId="0" applyNumberFormat="1" applyFont="1" applyBorder="1" applyAlignment="1">
      <alignment horizontal="right"/>
    </xf>
    <xf numFmtId="0" fontId="0" fillId="0" borderId="0" xfId="0" applyBorder="1" applyAlignment="1"/>
    <xf numFmtId="49" fontId="1" fillId="0" borderId="0" xfId="0" applyNumberFormat="1" applyFont="1" applyBorder="1" applyAlignment="1"/>
    <xf numFmtId="0" fontId="1" fillId="0" borderId="41" xfId="0" applyFont="1" applyFill="1" applyBorder="1"/>
    <xf numFmtId="49" fontId="0" fillId="0" borderId="5" xfId="0" applyNumberFormat="1" applyBorder="1" applyAlignment="1">
      <alignment horizontal="right" vertical="top"/>
    </xf>
    <xf numFmtId="49" fontId="1" fillId="0" borderId="0" xfId="0" applyNumberFormat="1" applyFont="1" applyFill="1" applyBorder="1" applyAlignment="1">
      <alignment horizontal="center"/>
    </xf>
    <xf numFmtId="49" fontId="12" fillId="5" borderId="7" xfId="0" applyNumberFormat="1" applyFont="1" applyFill="1" applyBorder="1" applyAlignment="1">
      <alignment horizontal="centerContinuous"/>
    </xf>
    <xf numFmtId="0" fontId="1" fillId="0" borderId="41" xfId="0" applyFont="1" applyBorder="1" applyAlignment="1">
      <alignment wrapText="1"/>
    </xf>
    <xf numFmtId="0" fontId="0" fillId="0" borderId="47" xfId="0" applyBorder="1" applyAlignment="1">
      <alignment wrapText="1"/>
    </xf>
    <xf numFmtId="0" fontId="1" fillId="0" borderId="41" xfId="0" applyFont="1" applyFill="1" applyBorder="1" applyAlignment="1">
      <alignment wrapText="1"/>
    </xf>
    <xf numFmtId="0" fontId="0" fillId="0" borderId="47" xfId="0" applyFill="1" applyBorder="1" applyAlignment="1">
      <alignment wrapText="1"/>
    </xf>
    <xf numFmtId="0" fontId="0" fillId="0" borderId="46" xfId="0" applyBorder="1" applyAlignment="1">
      <alignment vertical="top" wrapText="1"/>
    </xf>
    <xf numFmtId="0" fontId="0" fillId="0" borderId="41" xfId="0" applyBorder="1" applyAlignment="1">
      <alignment vertical="top" wrapText="1"/>
    </xf>
    <xf numFmtId="0" fontId="0" fillId="0" borderId="47" xfId="0" applyBorder="1" applyAlignment="1">
      <alignment vertical="top" wrapText="1"/>
    </xf>
    <xf numFmtId="0" fontId="5" fillId="2" borderId="3"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41" xfId="0" applyBorder="1" applyAlignment="1">
      <alignment wrapText="1"/>
    </xf>
    <xf numFmtId="0" fontId="5" fillId="0" borderId="46" xfId="0" applyFont="1" applyBorder="1" applyAlignment="1">
      <alignment wrapText="1"/>
    </xf>
    <xf numFmtId="0" fontId="1" fillId="0" borderId="41" xfId="0" applyFont="1" applyBorder="1" applyAlignment="1">
      <alignment vertical="top"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8" xfId="0" applyFont="1" applyFill="1" applyBorder="1" applyAlignment="1">
      <alignment horizontal="center" vertical="center"/>
    </xf>
    <xf numFmtId="0" fontId="1" fillId="0" borderId="46" xfId="0" applyFont="1" applyBorder="1" applyAlignment="1">
      <alignment vertical="top"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1" fillId="0" borderId="12" xfId="0" applyNumberFormat="1" applyFont="1"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47" xfId="0" applyFont="1" applyBorder="1" applyAlignment="1">
      <alignment vertical="top" wrapText="1"/>
    </xf>
    <xf numFmtId="0" fontId="1" fillId="0" borderId="46" xfId="0" applyFont="1" applyBorder="1" applyAlignment="1">
      <alignment wrapText="1"/>
    </xf>
    <xf numFmtId="0" fontId="0" fillId="0" borderId="46" xfId="0" applyBorder="1" applyAlignment="1">
      <alignment wrapText="1"/>
    </xf>
    <xf numFmtId="0" fontId="1" fillId="0" borderId="46" xfId="0" applyFont="1" applyFill="1" applyBorder="1" applyAlignment="1">
      <alignment wrapText="1"/>
    </xf>
    <xf numFmtId="0" fontId="0" fillId="0" borderId="41" xfId="0" applyFill="1" applyBorder="1" applyAlignment="1">
      <alignment wrapText="1"/>
    </xf>
    <xf numFmtId="22" fontId="0" fillId="0" borderId="0" xfId="0" applyNumberFormat="1" applyAlignment="1">
      <alignment horizontal="right"/>
    </xf>
    <xf numFmtId="49" fontId="1" fillId="0" borderId="5" xfId="0" applyNumberFormat="1" applyFont="1" applyBorder="1" applyAlignment="1">
      <alignment vertical="top" wrapText="1"/>
    </xf>
    <xf numFmtId="0" fontId="0" fillId="0" borderId="5" xfId="0" applyBorder="1" applyAlignment="1">
      <alignment vertical="top" wrapText="1"/>
    </xf>
    <xf numFmtId="0" fontId="1" fillId="0" borderId="0" xfId="0" applyFont="1" applyFill="1" applyAlignment="1">
      <alignment vertical="top" wrapText="1"/>
    </xf>
    <xf numFmtId="0" fontId="1" fillId="0" borderId="0" xfId="0" applyNumberFormat="1" applyFont="1" applyAlignment="1">
      <alignment vertical="top" wrapText="1"/>
    </xf>
    <xf numFmtId="0" fontId="1" fillId="0" borderId="0" xfId="0" applyFont="1" applyAlignment="1">
      <alignment vertical="top" wrapText="1"/>
    </xf>
    <xf numFmtId="0" fontId="1" fillId="0" borderId="0" xfId="0" applyNumberFormat="1" applyFont="1" applyAlignment="1">
      <alignment horizontal="justify" vertical="top" wrapText="1"/>
    </xf>
    <xf numFmtId="0" fontId="1" fillId="0" borderId="0" xfId="0" applyFont="1" applyAlignment="1">
      <alignment horizontal="justify" vertical="top" wrapText="1"/>
    </xf>
    <xf numFmtId="0" fontId="1" fillId="0" borderId="0" xfId="0" applyNumberFormat="1" applyFont="1" applyFill="1" applyAlignment="1">
      <alignment vertical="top" wrapText="1"/>
    </xf>
  </cellXfs>
  <cellStyles count="4">
    <cellStyle name="Comma" xfId="1" builtinId="3"/>
    <cellStyle name="Comma [0]" xfId="3" builtinId="6"/>
    <cellStyle name="Normal" xfId="0" builtinId="0"/>
    <cellStyle name="Percent" xfId="2" builtinId="5"/>
  </cellStyles>
  <dxfs count="0"/>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0</xdr:row>
      <xdr:rowOff>9525</xdr:rowOff>
    </xdr:from>
    <xdr:to>
      <xdr:col>7</xdr:col>
      <xdr:colOff>1143608</xdr:colOff>
      <xdr:row>3</xdr:row>
      <xdr:rowOff>133350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915150" y="9525"/>
          <a:ext cx="1591283"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723900</xdr:colOff>
      <xdr:row>0</xdr:row>
      <xdr:rowOff>28575</xdr:rowOff>
    </xdr:from>
    <xdr:to>
      <xdr:col>7</xdr:col>
      <xdr:colOff>1134083</xdr:colOff>
      <xdr:row>3</xdr:row>
      <xdr:rowOff>152400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7096125" y="28575"/>
          <a:ext cx="1591283"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9525</xdr:rowOff>
    </xdr:from>
    <xdr:to>
      <xdr:col>8</xdr:col>
      <xdr:colOff>1143608</xdr:colOff>
      <xdr:row>3</xdr:row>
      <xdr:rowOff>133350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896100" y="9525"/>
          <a:ext cx="1591283"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733425</xdr:colOff>
      <xdr:row>0</xdr:row>
      <xdr:rowOff>9525</xdr:rowOff>
    </xdr:from>
    <xdr:to>
      <xdr:col>7</xdr:col>
      <xdr:colOff>1143608</xdr:colOff>
      <xdr:row>3</xdr:row>
      <xdr:rowOff>133350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753225" y="9525"/>
          <a:ext cx="1591283"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57150</xdr:colOff>
      <xdr:row>0</xdr:row>
      <xdr:rowOff>19050</xdr:rowOff>
    </xdr:from>
    <xdr:to>
      <xdr:col>15</xdr:col>
      <xdr:colOff>800708</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11630025" y="19050"/>
          <a:ext cx="1591283" cy="60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0</xdr:row>
      <xdr:rowOff>28575</xdr:rowOff>
    </xdr:from>
    <xdr:to>
      <xdr:col>9</xdr:col>
      <xdr:colOff>876908</xdr:colOff>
      <xdr:row>3</xdr:row>
      <xdr:rowOff>152400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7038975" y="28575"/>
          <a:ext cx="1591283" cy="60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333375</xdr:colOff>
      <xdr:row>0</xdr:row>
      <xdr:rowOff>19050</xdr:rowOff>
    </xdr:from>
    <xdr:to>
      <xdr:col>5</xdr:col>
      <xdr:colOff>943583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591300" y="19050"/>
          <a:ext cx="1591283"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1038225</xdr:colOff>
      <xdr:row>0</xdr:row>
      <xdr:rowOff>19050</xdr:rowOff>
    </xdr:from>
    <xdr:to>
      <xdr:col>5</xdr:col>
      <xdr:colOff>1305533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305550" y="19050"/>
          <a:ext cx="1591283" cy="60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295275</xdr:colOff>
      <xdr:row>0</xdr:row>
      <xdr:rowOff>19050</xdr:rowOff>
    </xdr:from>
    <xdr:to>
      <xdr:col>11</xdr:col>
      <xdr:colOff>676883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867525" y="19050"/>
          <a:ext cx="1591283"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113"/>
  <sheetViews>
    <sheetView showGridLines="0" tabSelected="1" workbookViewId="0"/>
  </sheetViews>
  <sheetFormatPr defaultRowHeight="12.75"/>
  <cols>
    <col min="1" max="1" width="5.7109375" customWidth="1"/>
    <col min="2" max="3" width="2.7109375" customWidth="1"/>
    <col min="4" max="4" width="46.140625" customWidth="1"/>
    <col min="5" max="5" width="17.7109375" customWidth="1"/>
    <col min="6" max="6" width="17.7109375" style="2" customWidth="1"/>
    <col min="7" max="8" width="17.7109375" customWidth="1"/>
    <col min="9" max="9" width="13.85546875" style="347" bestFit="1" customWidth="1"/>
  </cols>
  <sheetData>
    <row r="1" spans="1:9" s="72" customFormat="1">
      <c r="A1" s="26"/>
      <c r="B1" s="27"/>
      <c r="C1" s="27"/>
      <c r="D1" s="27"/>
      <c r="E1" s="27"/>
      <c r="F1" s="75"/>
      <c r="G1" s="27"/>
      <c r="H1" s="28"/>
      <c r="I1" s="347"/>
    </row>
    <row r="2" spans="1:9" s="72" customFormat="1">
      <c r="A2" s="29"/>
      <c r="B2" s="4"/>
      <c r="C2" s="4"/>
      <c r="D2" s="4"/>
      <c r="E2" s="4"/>
      <c r="F2" s="76"/>
      <c r="G2" s="4"/>
      <c r="H2" s="30"/>
      <c r="I2" s="347"/>
    </row>
    <row r="3" spans="1:9" s="72" customFormat="1">
      <c r="A3" s="29"/>
      <c r="B3" s="4"/>
      <c r="C3" s="4"/>
      <c r="D3" s="4"/>
      <c r="E3" s="4"/>
      <c r="F3" s="76"/>
      <c r="G3" s="4"/>
      <c r="H3" s="30"/>
      <c r="I3" s="347"/>
    </row>
    <row r="4" spans="1:9" s="72" customFormat="1">
      <c r="A4" s="29"/>
      <c r="B4" s="4"/>
      <c r="C4" s="4"/>
      <c r="D4" s="4"/>
      <c r="E4" s="4"/>
      <c r="F4" s="76"/>
      <c r="G4" s="4"/>
      <c r="H4" s="30"/>
      <c r="I4" s="347"/>
    </row>
    <row r="5" spans="1:9">
      <c r="A5" s="90" t="s">
        <v>383</v>
      </c>
      <c r="B5" s="91"/>
      <c r="C5" s="91"/>
      <c r="D5" s="91"/>
      <c r="E5" s="91"/>
      <c r="F5" s="91"/>
      <c r="G5" s="91"/>
      <c r="H5" s="92"/>
    </row>
    <row r="6" spans="1:9">
      <c r="A6" s="93" t="s">
        <v>515</v>
      </c>
      <c r="B6" s="94"/>
      <c r="C6" s="94"/>
      <c r="D6" s="94"/>
      <c r="E6" s="94"/>
      <c r="F6" s="94"/>
      <c r="G6" s="94"/>
      <c r="H6" s="95"/>
    </row>
    <row r="7" spans="1:9">
      <c r="A7" s="93"/>
      <c r="B7" s="94"/>
      <c r="C7" s="94"/>
      <c r="D7" s="94"/>
      <c r="E7" s="94"/>
      <c r="F7" s="94"/>
      <c r="G7" s="94"/>
      <c r="H7" s="95"/>
    </row>
    <row r="8" spans="1:9">
      <c r="A8" s="96"/>
      <c r="B8" s="97"/>
      <c r="C8" s="97"/>
      <c r="D8" s="97"/>
      <c r="E8" s="97"/>
      <c r="F8" s="97"/>
      <c r="G8" s="97"/>
      <c r="H8" s="98" t="s">
        <v>366</v>
      </c>
    </row>
    <row r="9" spans="1:9">
      <c r="A9" s="362" t="s">
        <v>0</v>
      </c>
      <c r="B9" s="362" t="s">
        <v>1</v>
      </c>
      <c r="C9" s="362"/>
      <c r="D9" s="362"/>
      <c r="E9" s="12" t="s">
        <v>2</v>
      </c>
      <c r="F9" s="13"/>
      <c r="G9" s="12" t="s">
        <v>372</v>
      </c>
      <c r="H9" s="13"/>
    </row>
    <row r="10" spans="1:9">
      <c r="A10" s="363"/>
      <c r="B10" s="363"/>
      <c r="C10" s="363"/>
      <c r="D10" s="363"/>
      <c r="E10" s="89">
        <v>42369</v>
      </c>
      <c r="F10" s="89">
        <v>42004</v>
      </c>
      <c r="G10" s="89">
        <f>E10</f>
        <v>42369</v>
      </c>
      <c r="H10" s="89">
        <f>F10</f>
        <v>42004</v>
      </c>
    </row>
    <row r="11" spans="1:9">
      <c r="A11" s="78" t="s">
        <v>3</v>
      </c>
      <c r="B11" s="14"/>
      <c r="C11" s="14"/>
      <c r="D11" s="15"/>
      <c r="E11" s="15"/>
      <c r="F11" s="16"/>
      <c r="G11" s="15"/>
      <c r="H11" s="17"/>
    </row>
    <row r="12" spans="1:9">
      <c r="A12" s="99" t="s">
        <v>128</v>
      </c>
      <c r="B12" s="100" t="s">
        <v>4</v>
      </c>
      <c r="C12" s="100"/>
      <c r="D12" s="100"/>
      <c r="E12" s="102">
        <v>28470316</v>
      </c>
      <c r="F12" s="102">
        <v>22188565</v>
      </c>
      <c r="G12" s="102">
        <v>28771635</v>
      </c>
      <c r="H12" s="102">
        <v>22469167</v>
      </c>
    </row>
    <row r="13" spans="1:9">
      <c r="A13" s="103" t="s">
        <v>129</v>
      </c>
      <c r="B13" s="104" t="s">
        <v>5</v>
      </c>
      <c r="C13" s="104"/>
      <c r="D13" s="104"/>
      <c r="E13" s="106">
        <v>95641785</v>
      </c>
      <c r="F13" s="106">
        <v>99316979</v>
      </c>
      <c r="G13" s="106">
        <v>99752721</v>
      </c>
      <c r="H13" s="106">
        <v>101758775</v>
      </c>
    </row>
    <row r="14" spans="1:9">
      <c r="A14" s="103" t="s">
        <v>130</v>
      </c>
      <c r="B14" s="104" t="s">
        <v>6</v>
      </c>
      <c r="C14" s="104"/>
      <c r="D14" s="104"/>
      <c r="E14" s="106">
        <v>20612062</v>
      </c>
      <c r="F14" s="106">
        <v>22363331</v>
      </c>
      <c r="G14" s="106">
        <v>20911021</v>
      </c>
      <c r="H14" s="106">
        <v>22208024</v>
      </c>
    </row>
    <row r="15" spans="1:9">
      <c r="A15" s="103" t="s">
        <v>132</v>
      </c>
      <c r="B15" s="107" t="s">
        <v>264</v>
      </c>
      <c r="C15" s="104"/>
      <c r="D15" s="104"/>
      <c r="E15" s="106">
        <v>0</v>
      </c>
      <c r="F15" s="106">
        <v>536</v>
      </c>
      <c r="G15" s="106">
        <v>0</v>
      </c>
      <c r="H15" s="106">
        <v>536</v>
      </c>
    </row>
    <row r="16" spans="1:9">
      <c r="A16" s="103" t="s">
        <v>133</v>
      </c>
      <c r="B16" s="104" t="s">
        <v>7</v>
      </c>
      <c r="C16" s="104"/>
      <c r="D16" s="104"/>
      <c r="E16" s="106"/>
      <c r="F16" s="106"/>
      <c r="G16" s="106"/>
      <c r="H16" s="106"/>
    </row>
    <row r="17" spans="1:8">
      <c r="A17" s="103"/>
      <c r="B17" s="104" t="s">
        <v>79</v>
      </c>
      <c r="C17" s="104" t="s">
        <v>78</v>
      </c>
      <c r="D17" s="104"/>
      <c r="E17" s="106">
        <v>273714</v>
      </c>
      <c r="F17" s="106">
        <v>58009</v>
      </c>
      <c r="G17" s="106">
        <v>929334</v>
      </c>
      <c r="H17" s="106">
        <v>128342</v>
      </c>
    </row>
    <row r="18" spans="1:8">
      <c r="A18" s="103"/>
      <c r="B18" s="104" t="s">
        <v>80</v>
      </c>
      <c r="C18" s="104" t="s">
        <v>84</v>
      </c>
      <c r="D18" s="104"/>
      <c r="E18" s="106">
        <v>49427382</v>
      </c>
      <c r="F18" s="106">
        <v>26520928</v>
      </c>
      <c r="G18" s="106">
        <v>52359270</v>
      </c>
      <c r="H18" s="106">
        <v>27031186</v>
      </c>
    </row>
    <row r="19" spans="1:8">
      <c r="A19" s="103"/>
      <c r="B19" s="104" t="s">
        <v>81</v>
      </c>
      <c r="C19" s="104" t="s">
        <v>85</v>
      </c>
      <c r="D19" s="104"/>
      <c r="E19" s="106">
        <v>59347119</v>
      </c>
      <c r="F19" s="106">
        <v>43139662</v>
      </c>
      <c r="G19" s="106">
        <v>63880149</v>
      </c>
      <c r="H19" s="106">
        <v>45428157</v>
      </c>
    </row>
    <row r="20" spans="1:8">
      <c r="A20" s="103"/>
      <c r="B20" s="104" t="s">
        <v>82</v>
      </c>
      <c r="C20" s="104" t="s">
        <v>86</v>
      </c>
      <c r="D20" s="104"/>
      <c r="E20" s="106">
        <v>7280883</v>
      </c>
      <c r="F20" s="106">
        <v>10527985</v>
      </c>
      <c r="G20" s="106">
        <v>7280883</v>
      </c>
      <c r="H20" s="106">
        <v>10527985</v>
      </c>
    </row>
    <row r="21" spans="1:8">
      <c r="A21" s="103" t="s">
        <v>134</v>
      </c>
      <c r="B21" s="108" t="s">
        <v>245</v>
      </c>
      <c r="C21" s="104"/>
      <c r="D21" s="109"/>
      <c r="E21" s="106">
        <v>11538498</v>
      </c>
      <c r="F21" s="106">
        <v>15884371</v>
      </c>
      <c r="G21" s="106">
        <v>11538498</v>
      </c>
      <c r="H21" s="106">
        <v>15884371</v>
      </c>
    </row>
    <row r="22" spans="1:8" ht="25.5" customHeight="1">
      <c r="A22" s="110" t="s">
        <v>135</v>
      </c>
      <c r="B22" s="360" t="s">
        <v>246</v>
      </c>
      <c r="C22" s="360"/>
      <c r="D22" s="360"/>
      <c r="E22" s="106">
        <v>845125</v>
      </c>
      <c r="F22" s="106">
        <v>39003595</v>
      </c>
      <c r="G22" s="106">
        <v>845125</v>
      </c>
      <c r="H22" s="106">
        <v>39003595</v>
      </c>
    </row>
    <row r="23" spans="1:8">
      <c r="A23" s="103" t="s">
        <v>136</v>
      </c>
      <c r="B23" s="104" t="s">
        <v>8</v>
      </c>
      <c r="C23" s="104"/>
      <c r="D23" s="104"/>
      <c r="E23" s="106">
        <v>5138671</v>
      </c>
      <c r="F23" s="106">
        <v>6503269</v>
      </c>
      <c r="G23" s="106">
        <v>5163471</v>
      </c>
      <c r="H23" s="106">
        <v>6525688</v>
      </c>
    </row>
    <row r="24" spans="1:8">
      <c r="A24" s="103" t="s">
        <v>137</v>
      </c>
      <c r="B24" s="104" t="s">
        <v>9</v>
      </c>
      <c r="C24" s="104"/>
      <c r="D24" s="104"/>
      <c r="E24" s="106"/>
      <c r="F24" s="106"/>
      <c r="G24" s="106"/>
      <c r="H24" s="106"/>
    </row>
    <row r="25" spans="1:8">
      <c r="A25" s="103"/>
      <c r="B25" s="104" t="s">
        <v>79</v>
      </c>
      <c r="C25" s="104" t="s">
        <v>78</v>
      </c>
      <c r="D25" s="104"/>
      <c r="E25" s="106">
        <v>0</v>
      </c>
      <c r="F25" s="106">
        <v>0</v>
      </c>
      <c r="G25" s="106">
        <v>0</v>
      </c>
      <c r="H25" s="106">
        <v>0</v>
      </c>
    </row>
    <row r="26" spans="1:8">
      <c r="A26" s="103"/>
      <c r="B26" s="104" t="s">
        <v>80</v>
      </c>
      <c r="C26" s="104" t="s">
        <v>84</v>
      </c>
      <c r="D26" s="104"/>
      <c r="E26" s="106">
        <v>0</v>
      </c>
      <c r="F26" s="106">
        <v>0</v>
      </c>
      <c r="G26" s="106">
        <v>0</v>
      </c>
      <c r="H26" s="106">
        <v>0</v>
      </c>
    </row>
    <row r="27" spans="1:8">
      <c r="A27" s="103"/>
      <c r="B27" s="104" t="s">
        <v>81</v>
      </c>
      <c r="C27" s="104" t="s">
        <v>85</v>
      </c>
      <c r="D27" s="104"/>
      <c r="E27" s="106">
        <v>0</v>
      </c>
      <c r="F27" s="106">
        <v>0</v>
      </c>
      <c r="G27" s="106">
        <v>0</v>
      </c>
      <c r="H27" s="106">
        <v>0</v>
      </c>
    </row>
    <row r="28" spans="1:8">
      <c r="A28" s="103"/>
      <c r="B28" s="104" t="s">
        <v>82</v>
      </c>
      <c r="C28" s="104" t="s">
        <v>86</v>
      </c>
      <c r="D28" s="104"/>
      <c r="E28" s="106">
        <v>558446721</v>
      </c>
      <c r="F28" s="106">
        <v>490410064</v>
      </c>
      <c r="G28" s="106">
        <v>564491243</v>
      </c>
      <c r="H28" s="106">
        <v>495104644</v>
      </c>
    </row>
    <row r="29" spans="1:8">
      <c r="A29" s="103" t="s">
        <v>138</v>
      </c>
      <c r="B29" s="104" t="s">
        <v>56</v>
      </c>
      <c r="C29" s="104"/>
      <c r="D29" s="104"/>
      <c r="E29" s="106">
        <v>0</v>
      </c>
      <c r="F29" s="106">
        <v>0</v>
      </c>
      <c r="G29" s="106">
        <v>16261754</v>
      </c>
      <c r="H29" s="106">
        <v>15322903</v>
      </c>
    </row>
    <row r="30" spans="1:8">
      <c r="A30" s="103" t="s">
        <v>139</v>
      </c>
      <c r="B30" s="104" t="s">
        <v>12</v>
      </c>
      <c r="C30" s="104"/>
      <c r="D30" s="104"/>
      <c r="E30" s="106">
        <v>4949988</v>
      </c>
      <c r="F30" s="106">
        <v>2407978</v>
      </c>
      <c r="G30" s="106">
        <v>269130</v>
      </c>
      <c r="H30" s="106">
        <v>251573</v>
      </c>
    </row>
    <row r="31" spans="1:8">
      <c r="A31" s="103" t="s">
        <v>140</v>
      </c>
      <c r="B31" s="104" t="s">
        <v>13</v>
      </c>
      <c r="C31" s="104"/>
      <c r="D31" s="104"/>
      <c r="E31" s="106"/>
      <c r="F31" s="106"/>
      <c r="G31" s="106"/>
      <c r="H31" s="106"/>
    </row>
    <row r="32" spans="1:8">
      <c r="A32" s="103"/>
      <c r="B32" s="104" t="s">
        <v>79</v>
      </c>
      <c r="C32" s="104" t="s">
        <v>7</v>
      </c>
      <c r="D32" s="104"/>
      <c r="E32" s="106">
        <v>0</v>
      </c>
      <c r="F32" s="106">
        <v>0</v>
      </c>
      <c r="G32" s="106">
        <v>-17746</v>
      </c>
      <c r="H32" s="106">
        <v>0</v>
      </c>
    </row>
    <row r="33" spans="1:9">
      <c r="A33" s="103"/>
      <c r="B33" s="104" t="s">
        <v>80</v>
      </c>
      <c r="C33" s="104" t="s">
        <v>9</v>
      </c>
      <c r="D33" s="104"/>
      <c r="E33" s="106">
        <v>-17030352</v>
      </c>
      <c r="F33" s="106">
        <v>-15785241</v>
      </c>
      <c r="G33" s="106">
        <v>-17162183</v>
      </c>
      <c r="H33" s="106">
        <v>-15886145</v>
      </c>
    </row>
    <row r="34" spans="1:9">
      <c r="A34" s="103"/>
      <c r="B34" s="104" t="s">
        <v>81</v>
      </c>
      <c r="C34" s="104" t="s">
        <v>87</v>
      </c>
      <c r="D34" s="104"/>
      <c r="E34" s="106">
        <v>0</v>
      </c>
      <c r="F34" s="106">
        <v>0</v>
      </c>
      <c r="G34" s="106">
        <v>0</v>
      </c>
      <c r="H34" s="106">
        <v>0</v>
      </c>
    </row>
    <row r="35" spans="1:9">
      <c r="A35" s="103" t="s">
        <v>141</v>
      </c>
      <c r="B35" s="104" t="s">
        <v>14</v>
      </c>
      <c r="C35" s="104"/>
      <c r="D35" s="104"/>
      <c r="E35" s="106">
        <v>0</v>
      </c>
      <c r="F35" s="106">
        <v>0</v>
      </c>
      <c r="G35" s="106">
        <v>394868</v>
      </c>
      <c r="H35" s="106">
        <v>86322</v>
      </c>
    </row>
    <row r="36" spans="1:9">
      <c r="A36" s="103"/>
      <c r="B36" s="104" t="s">
        <v>10</v>
      </c>
      <c r="C36" s="104"/>
      <c r="D36" s="104"/>
      <c r="E36" s="106">
        <v>0</v>
      </c>
      <c r="F36" s="106">
        <v>0</v>
      </c>
      <c r="G36" s="106">
        <v>-21742</v>
      </c>
      <c r="H36" s="106">
        <v>-21742</v>
      </c>
    </row>
    <row r="37" spans="1:9">
      <c r="A37" s="103" t="s">
        <v>142</v>
      </c>
      <c r="B37" s="104" t="s">
        <v>15</v>
      </c>
      <c r="C37" s="104"/>
      <c r="D37" s="104"/>
      <c r="E37" s="106">
        <v>13982469</v>
      </c>
      <c r="F37" s="106">
        <v>11085865</v>
      </c>
      <c r="G37" s="106">
        <v>14687468</v>
      </c>
      <c r="H37" s="106">
        <v>11583301</v>
      </c>
    </row>
    <row r="38" spans="1:9">
      <c r="A38" s="103"/>
      <c r="B38" s="104" t="s">
        <v>11</v>
      </c>
      <c r="C38" s="104"/>
      <c r="D38" s="104"/>
      <c r="E38" s="106">
        <v>-6231273</v>
      </c>
      <c r="F38" s="106">
        <v>-5369443</v>
      </c>
      <c r="G38" s="106">
        <v>-6648188</v>
      </c>
      <c r="H38" s="106">
        <v>-5665831</v>
      </c>
    </row>
    <row r="39" spans="1:9" s="74" customFormat="1">
      <c r="A39" s="103" t="s">
        <v>143</v>
      </c>
      <c r="B39" s="104" t="s">
        <v>266</v>
      </c>
      <c r="C39" s="104"/>
      <c r="D39" s="104"/>
      <c r="E39" s="106"/>
      <c r="F39" s="106"/>
      <c r="G39" s="106"/>
      <c r="H39" s="106"/>
      <c r="I39" s="347"/>
    </row>
    <row r="40" spans="1:9">
      <c r="A40" s="103"/>
      <c r="B40" s="104" t="s">
        <v>41</v>
      </c>
      <c r="C40" s="104" t="s">
        <v>16</v>
      </c>
      <c r="D40" s="104"/>
      <c r="E40" s="106">
        <v>9191</v>
      </c>
      <c r="F40" s="106">
        <v>10096</v>
      </c>
      <c r="G40" s="106">
        <v>9191</v>
      </c>
      <c r="H40" s="106">
        <v>10096</v>
      </c>
    </row>
    <row r="41" spans="1:9">
      <c r="A41" s="103"/>
      <c r="B41" s="104" t="s">
        <v>43</v>
      </c>
      <c r="C41" s="104" t="s">
        <v>267</v>
      </c>
      <c r="D41" s="104"/>
      <c r="E41" s="106">
        <v>29780</v>
      </c>
      <c r="F41" s="106">
        <v>27214</v>
      </c>
      <c r="G41" s="106">
        <v>84191</v>
      </c>
      <c r="H41" s="106">
        <v>27553</v>
      </c>
    </row>
    <row r="42" spans="1:9">
      <c r="A42" s="103"/>
      <c r="B42" s="104" t="s">
        <v>50</v>
      </c>
      <c r="C42" s="104" t="s">
        <v>268</v>
      </c>
      <c r="D42" s="104"/>
      <c r="E42" s="106">
        <v>0</v>
      </c>
      <c r="F42" s="106">
        <v>0</v>
      </c>
      <c r="G42" s="106">
        <v>0</v>
      </c>
      <c r="H42" s="106">
        <v>0</v>
      </c>
    </row>
    <row r="43" spans="1:9">
      <c r="A43" s="103"/>
      <c r="B43" s="104" t="s">
        <v>52</v>
      </c>
      <c r="C43" s="104" t="s">
        <v>269</v>
      </c>
      <c r="D43" s="104"/>
      <c r="E43" s="106"/>
      <c r="F43" s="106"/>
      <c r="G43" s="106"/>
      <c r="H43" s="106"/>
    </row>
    <row r="44" spans="1:9">
      <c r="A44" s="103"/>
      <c r="B44" s="104"/>
      <c r="C44" s="107" t="s">
        <v>45</v>
      </c>
      <c r="D44" s="107" t="s">
        <v>88</v>
      </c>
      <c r="E44" s="106">
        <v>393</v>
      </c>
      <c r="F44" s="106">
        <v>442</v>
      </c>
      <c r="G44" s="106">
        <v>393</v>
      </c>
      <c r="H44" s="106">
        <v>442</v>
      </c>
    </row>
    <row r="45" spans="1:9">
      <c r="A45" s="103"/>
      <c r="B45" s="104"/>
      <c r="C45" s="107" t="s">
        <v>46</v>
      </c>
      <c r="D45" s="107" t="s">
        <v>89</v>
      </c>
      <c r="E45" s="106">
        <v>0</v>
      </c>
      <c r="F45" s="106">
        <v>0</v>
      </c>
      <c r="G45" s="106">
        <v>0</v>
      </c>
      <c r="H45" s="106">
        <v>0</v>
      </c>
    </row>
    <row r="46" spans="1:9">
      <c r="A46" s="103" t="s">
        <v>144</v>
      </c>
      <c r="B46" s="104" t="s">
        <v>314</v>
      </c>
      <c r="C46" s="104"/>
      <c r="D46" s="104"/>
      <c r="E46" s="106">
        <v>0</v>
      </c>
      <c r="F46" s="106">
        <v>0</v>
      </c>
      <c r="G46" s="106">
        <v>0</v>
      </c>
      <c r="H46" s="106">
        <v>0</v>
      </c>
    </row>
    <row r="47" spans="1:9">
      <c r="A47" s="103" t="s">
        <v>145</v>
      </c>
      <c r="B47" s="104" t="s">
        <v>247</v>
      </c>
      <c r="C47" s="104"/>
      <c r="D47" s="104"/>
      <c r="E47" s="106">
        <v>0</v>
      </c>
      <c r="F47" s="106">
        <v>0</v>
      </c>
      <c r="G47" s="106">
        <v>0</v>
      </c>
      <c r="H47" s="106">
        <v>0</v>
      </c>
    </row>
    <row r="48" spans="1:9">
      <c r="A48" s="103" t="s">
        <v>146</v>
      </c>
      <c r="B48" s="104" t="s">
        <v>18</v>
      </c>
      <c r="C48" s="104"/>
      <c r="D48" s="104"/>
      <c r="E48" s="106">
        <v>1806780</v>
      </c>
      <c r="F48" s="106">
        <v>1663539</v>
      </c>
      <c r="G48" s="106">
        <v>1983774</v>
      </c>
      <c r="H48" s="106">
        <v>1688872</v>
      </c>
    </row>
    <row r="49" spans="1:9">
      <c r="A49" s="111" t="s">
        <v>147</v>
      </c>
      <c r="B49" s="112" t="s">
        <v>349</v>
      </c>
      <c r="C49" s="112"/>
      <c r="D49" s="112"/>
      <c r="E49" s="113">
        <v>11459127</v>
      </c>
      <c r="F49" s="113">
        <v>8088341</v>
      </c>
      <c r="G49" s="113">
        <v>12662052</v>
      </c>
      <c r="H49" s="113">
        <v>8516376</v>
      </c>
    </row>
    <row r="50" spans="1:9">
      <c r="A50" s="114"/>
      <c r="B50" s="115" t="s">
        <v>19</v>
      </c>
      <c r="C50" s="115"/>
      <c r="D50" s="115"/>
      <c r="E50" s="70">
        <f>SUM(E12:E17,E18:E25,E26:E49)</f>
        <v>845998379</v>
      </c>
      <c r="F50" s="116">
        <f>SUM(F12:F17,F18:F25,F26:F49)</f>
        <v>778046085</v>
      </c>
      <c r="G50" s="70">
        <f>SUM(G12:G17,G18:G25,G26:G49)</f>
        <v>878426312</v>
      </c>
      <c r="H50" s="116">
        <f>SUM(H12:H17,H18:H25,H26:H49)</f>
        <v>801984190</v>
      </c>
    </row>
    <row r="51" spans="1:9">
      <c r="A51" s="59"/>
      <c r="B51" s="15"/>
      <c r="C51" s="15"/>
      <c r="D51" s="15"/>
      <c r="E51" s="16"/>
      <c r="F51" s="16"/>
      <c r="G51" s="16"/>
      <c r="H51" s="23"/>
    </row>
    <row r="52" spans="1:9">
      <c r="A52" s="79" t="s">
        <v>270</v>
      </c>
      <c r="B52" s="14"/>
      <c r="C52" s="14"/>
      <c r="D52" s="15"/>
      <c r="E52" s="16"/>
      <c r="F52" s="16"/>
      <c r="G52" s="16"/>
      <c r="H52" s="23"/>
    </row>
    <row r="53" spans="1:9" s="74" customFormat="1">
      <c r="A53" s="63"/>
      <c r="B53" s="19" t="s">
        <v>288</v>
      </c>
      <c r="C53" s="15"/>
      <c r="D53" s="17"/>
      <c r="E53" s="37"/>
      <c r="F53" s="37"/>
      <c r="G53" s="37"/>
      <c r="H53" s="37"/>
      <c r="I53" s="347"/>
    </row>
    <row r="54" spans="1:9" s="74" customFormat="1">
      <c r="A54" s="99" t="s">
        <v>128</v>
      </c>
      <c r="B54" s="117" t="s">
        <v>20</v>
      </c>
      <c r="C54" s="100"/>
      <c r="D54" s="118"/>
      <c r="E54" s="102">
        <v>112988721</v>
      </c>
      <c r="F54" s="102">
        <v>89075577</v>
      </c>
      <c r="G54" s="102">
        <v>113429343</v>
      </c>
      <c r="H54" s="102">
        <v>89430267</v>
      </c>
      <c r="I54" s="347"/>
    </row>
    <row r="55" spans="1:9">
      <c r="A55" s="103" t="s">
        <v>129</v>
      </c>
      <c r="B55" s="119" t="s">
        <v>21</v>
      </c>
      <c r="C55" s="104"/>
      <c r="D55" s="120"/>
      <c r="E55" s="106">
        <v>267607038</v>
      </c>
      <c r="F55" s="106">
        <v>232413723</v>
      </c>
      <c r="G55" s="106">
        <v>268058865</v>
      </c>
      <c r="H55" s="106">
        <v>232722519</v>
      </c>
    </row>
    <row r="56" spans="1:9">
      <c r="A56" s="103" t="s">
        <v>130</v>
      </c>
      <c r="B56" s="119" t="s">
        <v>22</v>
      </c>
      <c r="C56" s="104"/>
      <c r="D56" s="120"/>
      <c r="E56" s="106">
        <v>262178245</v>
      </c>
      <c r="F56" s="106">
        <v>278915070</v>
      </c>
      <c r="G56" s="106">
        <v>267884404</v>
      </c>
      <c r="H56" s="106">
        <v>283457544</v>
      </c>
    </row>
    <row r="57" spans="1:9">
      <c r="A57" s="103" t="s">
        <v>132</v>
      </c>
      <c r="B57" s="119" t="s">
        <v>248</v>
      </c>
      <c r="C57" s="104"/>
      <c r="D57" s="120"/>
      <c r="E57" s="106">
        <v>0</v>
      </c>
      <c r="F57" s="106">
        <v>0</v>
      </c>
      <c r="G57" s="106">
        <v>19622767</v>
      </c>
      <c r="H57" s="106">
        <v>16711516</v>
      </c>
    </row>
    <row r="58" spans="1:9">
      <c r="A58" s="103" t="s">
        <v>133</v>
      </c>
      <c r="B58" s="121" t="s">
        <v>271</v>
      </c>
      <c r="C58" s="104"/>
      <c r="D58" s="120"/>
      <c r="E58" s="106">
        <v>77676</v>
      </c>
      <c r="F58" s="106">
        <v>383131</v>
      </c>
      <c r="G58" s="106">
        <v>77676</v>
      </c>
      <c r="H58" s="106">
        <v>383131</v>
      </c>
    </row>
    <row r="59" spans="1:9">
      <c r="A59" s="103" t="s">
        <v>134</v>
      </c>
      <c r="B59" s="121" t="s">
        <v>272</v>
      </c>
      <c r="C59" s="104"/>
      <c r="D59" s="120"/>
      <c r="E59" s="106">
        <v>11335746</v>
      </c>
      <c r="F59" s="106">
        <v>8657773</v>
      </c>
      <c r="G59" s="106">
        <v>12125636</v>
      </c>
      <c r="H59" s="106">
        <v>9365037</v>
      </c>
    </row>
    <row r="60" spans="1:9">
      <c r="A60" s="103" t="s">
        <v>135</v>
      </c>
      <c r="B60" s="122" t="s">
        <v>350</v>
      </c>
      <c r="C60" s="104"/>
      <c r="D60" s="120"/>
      <c r="E60" s="106">
        <v>445753</v>
      </c>
      <c r="F60" s="106">
        <v>717523</v>
      </c>
      <c r="G60" s="106">
        <v>445753</v>
      </c>
      <c r="H60" s="106">
        <v>717523</v>
      </c>
    </row>
    <row r="61" spans="1:9" ht="25.5" customHeight="1">
      <c r="A61" s="110" t="s">
        <v>136</v>
      </c>
      <c r="B61" s="359" t="s">
        <v>273</v>
      </c>
      <c r="C61" s="360"/>
      <c r="D61" s="361"/>
      <c r="E61" s="106">
        <v>11377958</v>
      </c>
      <c r="F61" s="106">
        <v>15456701</v>
      </c>
      <c r="G61" s="106">
        <v>11377958</v>
      </c>
      <c r="H61" s="106">
        <v>15456701</v>
      </c>
    </row>
    <row r="62" spans="1:9">
      <c r="A62" s="103" t="s">
        <v>137</v>
      </c>
      <c r="B62" s="119" t="s">
        <v>274</v>
      </c>
      <c r="C62" s="104"/>
      <c r="D62" s="120"/>
      <c r="E62" s="106">
        <v>5138671</v>
      </c>
      <c r="F62" s="106">
        <v>6503269</v>
      </c>
      <c r="G62" s="106">
        <v>5163471</v>
      </c>
      <c r="H62" s="106">
        <v>6525688</v>
      </c>
    </row>
    <row r="63" spans="1:9">
      <c r="A63" s="103" t="s">
        <v>138</v>
      </c>
      <c r="B63" s="119" t="s">
        <v>23</v>
      </c>
      <c r="C63" s="104"/>
      <c r="D63" s="120"/>
      <c r="E63" s="106">
        <v>10268606</v>
      </c>
      <c r="F63" s="106">
        <v>8307503</v>
      </c>
      <c r="G63" s="106">
        <v>10267279</v>
      </c>
      <c r="H63" s="106">
        <v>8257990</v>
      </c>
    </row>
    <row r="64" spans="1:9">
      <c r="A64" s="103" t="s">
        <v>139</v>
      </c>
      <c r="B64" s="119" t="s">
        <v>24</v>
      </c>
      <c r="C64" s="104"/>
      <c r="D64" s="120"/>
      <c r="E64" s="106">
        <v>35420946</v>
      </c>
      <c r="F64" s="106">
        <v>24948581</v>
      </c>
      <c r="G64" s="106">
        <v>35520946</v>
      </c>
      <c r="H64" s="106">
        <v>25048581</v>
      </c>
    </row>
    <row r="65" spans="1:9">
      <c r="A65" s="103" t="s">
        <v>140</v>
      </c>
      <c r="B65" s="119" t="s">
        <v>25</v>
      </c>
      <c r="C65" s="104"/>
      <c r="D65" s="120"/>
      <c r="E65" s="106">
        <v>16423</v>
      </c>
      <c r="F65" s="106">
        <v>32106</v>
      </c>
      <c r="G65" s="106">
        <v>16856</v>
      </c>
      <c r="H65" s="106">
        <v>34943</v>
      </c>
    </row>
    <row r="66" spans="1:9">
      <c r="A66" s="103" t="s">
        <v>141</v>
      </c>
      <c r="B66" s="123" t="s">
        <v>275</v>
      </c>
      <c r="C66" s="104"/>
      <c r="D66" s="120"/>
      <c r="E66" s="106"/>
      <c r="F66" s="106"/>
      <c r="G66" s="106"/>
      <c r="H66" s="106"/>
    </row>
    <row r="67" spans="1:9">
      <c r="A67" s="103"/>
      <c r="B67" s="119" t="s">
        <v>79</v>
      </c>
      <c r="C67" s="104" t="s">
        <v>88</v>
      </c>
      <c r="D67" s="120"/>
      <c r="E67" s="106">
        <v>0</v>
      </c>
      <c r="F67" s="106">
        <v>0</v>
      </c>
      <c r="G67" s="106">
        <v>0</v>
      </c>
      <c r="H67" s="106">
        <v>0</v>
      </c>
    </row>
    <row r="68" spans="1:9">
      <c r="A68" s="103"/>
      <c r="B68" s="119" t="s">
        <v>80</v>
      </c>
      <c r="C68" s="104" t="s">
        <v>89</v>
      </c>
      <c r="D68" s="120"/>
      <c r="E68" s="106">
        <v>0</v>
      </c>
      <c r="F68" s="106">
        <v>0</v>
      </c>
      <c r="G68" s="106">
        <v>0</v>
      </c>
      <c r="H68" s="106">
        <v>0</v>
      </c>
    </row>
    <row r="69" spans="1:9">
      <c r="A69" s="103" t="s">
        <v>142</v>
      </c>
      <c r="B69" s="119" t="s">
        <v>276</v>
      </c>
      <c r="C69" s="104"/>
      <c r="D69" s="120"/>
      <c r="E69" s="106">
        <v>0</v>
      </c>
      <c r="F69" s="106">
        <v>0</v>
      </c>
      <c r="G69" s="106">
        <v>0</v>
      </c>
      <c r="H69" s="106">
        <v>0</v>
      </c>
    </row>
    <row r="70" spans="1:9">
      <c r="A70" s="103" t="s">
        <v>143</v>
      </c>
      <c r="B70" s="119" t="s">
        <v>277</v>
      </c>
      <c r="C70" s="104"/>
      <c r="D70" s="120"/>
      <c r="E70" s="106">
        <v>16750798</v>
      </c>
      <c r="F70" s="106">
        <v>15454142</v>
      </c>
      <c r="G70" s="106">
        <v>21308179</v>
      </c>
      <c r="H70" s="106">
        <v>16166916</v>
      </c>
    </row>
    <row r="71" spans="1:9">
      <c r="A71" s="103" t="s">
        <v>144</v>
      </c>
      <c r="B71" s="119" t="s">
        <v>249</v>
      </c>
      <c r="C71" s="104"/>
      <c r="D71" s="120"/>
      <c r="E71" s="106">
        <v>0</v>
      </c>
      <c r="F71" s="106">
        <v>0</v>
      </c>
      <c r="G71" s="106">
        <v>0</v>
      </c>
      <c r="H71" s="106">
        <v>0</v>
      </c>
    </row>
    <row r="72" spans="1:9" s="74" customFormat="1">
      <c r="A72" s="103"/>
      <c r="B72" s="134" t="s">
        <v>278</v>
      </c>
      <c r="C72" s="104"/>
      <c r="D72" s="120"/>
      <c r="E72" s="230">
        <f>SUM(E53:E71)</f>
        <v>733606581</v>
      </c>
      <c r="F72" s="230">
        <f>SUM(F53:F71)</f>
        <v>680865099</v>
      </c>
      <c r="G72" s="230">
        <f>SUM(G53:G71)</f>
        <v>765299133</v>
      </c>
      <c r="H72" s="230">
        <f>SUM(H53:H71)</f>
        <v>704278356</v>
      </c>
      <c r="I72" s="347"/>
    </row>
    <row r="73" spans="1:9" s="74" customFormat="1">
      <c r="A73" s="103"/>
      <c r="B73" s="119"/>
      <c r="C73" s="104"/>
      <c r="D73" s="120"/>
      <c r="E73" s="106"/>
      <c r="F73" s="106"/>
      <c r="G73" s="106"/>
      <c r="H73" s="106"/>
      <c r="I73" s="347"/>
    </row>
    <row r="74" spans="1:9" s="74" customFormat="1">
      <c r="A74" s="103"/>
      <c r="B74" s="134" t="s">
        <v>279</v>
      </c>
      <c r="C74" s="104"/>
      <c r="D74" s="120"/>
      <c r="E74" s="106"/>
      <c r="F74" s="106"/>
      <c r="G74" s="106"/>
      <c r="H74" s="106"/>
      <c r="I74" s="347"/>
    </row>
    <row r="75" spans="1:9">
      <c r="A75" s="124" t="s">
        <v>145</v>
      </c>
      <c r="B75" s="119" t="s">
        <v>26</v>
      </c>
      <c r="C75" s="104"/>
      <c r="D75" s="120"/>
      <c r="E75" s="106"/>
      <c r="F75" s="106"/>
      <c r="G75" s="106"/>
      <c r="H75" s="106"/>
    </row>
    <row r="76" spans="1:9">
      <c r="A76" s="124"/>
      <c r="B76" s="119" t="s">
        <v>79</v>
      </c>
      <c r="C76" s="104" t="s">
        <v>90</v>
      </c>
      <c r="D76" s="120"/>
      <c r="E76" s="106">
        <v>15000000</v>
      </c>
      <c r="F76" s="106">
        <v>15000000</v>
      </c>
      <c r="G76" s="106">
        <v>15000000</v>
      </c>
      <c r="H76" s="106">
        <v>15000000</v>
      </c>
    </row>
    <row r="77" spans="1:9">
      <c r="A77" s="103"/>
      <c r="B77" s="119" t="s">
        <v>80</v>
      </c>
      <c r="C77" s="104" t="s">
        <v>91</v>
      </c>
      <c r="D77" s="120"/>
      <c r="E77" s="106">
        <v>-8832709</v>
      </c>
      <c r="F77" s="106">
        <v>-8832709</v>
      </c>
      <c r="G77" s="106">
        <v>-8832709</v>
      </c>
      <c r="H77" s="106">
        <v>-8832709</v>
      </c>
    </row>
    <row r="78" spans="1:9">
      <c r="A78" s="103"/>
      <c r="B78" s="119" t="s">
        <v>81</v>
      </c>
      <c r="C78" s="104" t="s">
        <v>263</v>
      </c>
      <c r="D78" s="120"/>
      <c r="E78" s="106">
        <v>-2286375</v>
      </c>
      <c r="F78" s="106">
        <v>0</v>
      </c>
      <c r="G78" s="106">
        <v>-2286375</v>
      </c>
      <c r="H78" s="106">
        <v>0</v>
      </c>
    </row>
    <row r="79" spans="1:9">
      <c r="A79" s="124" t="s">
        <v>146</v>
      </c>
      <c r="B79" s="119" t="s">
        <v>27</v>
      </c>
      <c r="C79" s="104"/>
      <c r="D79" s="120"/>
      <c r="E79" s="106"/>
      <c r="F79" s="106"/>
      <c r="G79" s="106"/>
      <c r="H79" s="106"/>
    </row>
    <row r="80" spans="1:9">
      <c r="A80" s="103"/>
      <c r="B80" s="119" t="s">
        <v>79</v>
      </c>
      <c r="C80" s="107" t="s">
        <v>92</v>
      </c>
      <c r="D80" s="120"/>
      <c r="E80" s="106">
        <v>2773858</v>
      </c>
      <c r="F80" s="106">
        <v>2773858</v>
      </c>
      <c r="G80" s="106">
        <v>2773858</v>
      </c>
      <c r="H80" s="106">
        <v>2773858</v>
      </c>
    </row>
    <row r="81" spans="1:9">
      <c r="A81" s="103"/>
      <c r="B81" s="119" t="s">
        <v>80</v>
      </c>
      <c r="C81" s="104" t="s">
        <v>93</v>
      </c>
      <c r="D81" s="120"/>
      <c r="E81" s="106">
        <v>0</v>
      </c>
      <c r="F81" s="106">
        <v>0</v>
      </c>
      <c r="G81" s="106">
        <v>0</v>
      </c>
      <c r="H81" s="106">
        <v>0</v>
      </c>
    </row>
    <row r="82" spans="1:9">
      <c r="A82" s="103"/>
      <c r="B82" s="119" t="s">
        <v>81</v>
      </c>
      <c r="C82" s="104" t="s">
        <v>94</v>
      </c>
      <c r="D82" s="120"/>
      <c r="E82" s="106">
        <v>0</v>
      </c>
      <c r="F82" s="106">
        <v>0</v>
      </c>
      <c r="G82" s="106">
        <v>0</v>
      </c>
      <c r="H82" s="106">
        <v>0</v>
      </c>
    </row>
    <row r="83" spans="1:9">
      <c r="A83" s="103"/>
      <c r="B83" s="119" t="s">
        <v>82</v>
      </c>
      <c r="C83" s="104" t="s">
        <v>96</v>
      </c>
      <c r="D83" s="120"/>
      <c r="E83" s="106">
        <v>0</v>
      </c>
      <c r="F83" s="106">
        <v>0</v>
      </c>
      <c r="G83" s="106">
        <v>0</v>
      </c>
      <c r="H83" s="106">
        <v>0</v>
      </c>
    </row>
    <row r="84" spans="1:9">
      <c r="A84" s="103"/>
      <c r="B84" s="123" t="s">
        <v>83</v>
      </c>
      <c r="C84" s="104" t="s">
        <v>87</v>
      </c>
      <c r="D84" s="120"/>
      <c r="E84" s="106">
        <v>0</v>
      </c>
      <c r="F84" s="106">
        <v>0</v>
      </c>
      <c r="G84" s="106">
        <v>0</v>
      </c>
      <c r="H84" s="106">
        <v>0</v>
      </c>
    </row>
    <row r="85" spans="1:9">
      <c r="A85" s="103" t="s">
        <v>147</v>
      </c>
      <c r="B85" s="119" t="s">
        <v>95</v>
      </c>
      <c r="C85" s="104"/>
      <c r="D85" s="120"/>
      <c r="E85" s="106"/>
      <c r="F85" s="106"/>
      <c r="G85" s="106"/>
      <c r="H85" s="106"/>
    </row>
    <row r="86" spans="1:9" ht="26.25" customHeight="1">
      <c r="A86" s="103"/>
      <c r="B86" s="125" t="s">
        <v>41</v>
      </c>
      <c r="C86" s="364" t="s">
        <v>293</v>
      </c>
      <c r="D86" s="356"/>
      <c r="E86" s="106">
        <v>49069</v>
      </c>
      <c r="F86" s="106">
        <v>56468</v>
      </c>
      <c r="G86" s="106">
        <v>49069</v>
      </c>
      <c r="H86" s="106">
        <v>56468</v>
      </c>
    </row>
    <row r="87" spans="1:9" ht="27" customHeight="1">
      <c r="A87" s="103"/>
      <c r="B87" s="125" t="s">
        <v>43</v>
      </c>
      <c r="C87" s="355" t="s">
        <v>280</v>
      </c>
      <c r="D87" s="356"/>
      <c r="E87" s="106">
        <v>-1039129</v>
      </c>
      <c r="F87" s="106">
        <v>-193160</v>
      </c>
      <c r="G87" s="106">
        <v>-1145471</v>
      </c>
      <c r="H87" s="106">
        <v>-198888</v>
      </c>
    </row>
    <row r="88" spans="1:9" s="74" customFormat="1">
      <c r="A88" s="103"/>
      <c r="B88" s="123" t="s">
        <v>81</v>
      </c>
      <c r="C88" s="107" t="s">
        <v>315</v>
      </c>
      <c r="D88" s="120"/>
      <c r="E88" s="106">
        <v>0</v>
      </c>
      <c r="F88" s="106">
        <v>0</v>
      </c>
      <c r="G88" s="106">
        <v>0</v>
      </c>
      <c r="H88" s="106">
        <v>0</v>
      </c>
      <c r="I88" s="347"/>
    </row>
    <row r="89" spans="1:9" s="74" customFormat="1">
      <c r="A89" s="103"/>
      <c r="B89" s="123" t="s">
        <v>82</v>
      </c>
      <c r="C89" s="351" t="s">
        <v>294</v>
      </c>
      <c r="D89" s="207"/>
      <c r="E89" s="106">
        <v>0</v>
      </c>
      <c r="F89" s="106">
        <v>0</v>
      </c>
      <c r="G89" s="106">
        <v>0</v>
      </c>
      <c r="H89" s="106">
        <v>0</v>
      </c>
      <c r="I89" s="347"/>
    </row>
    <row r="90" spans="1:9" s="74" customFormat="1">
      <c r="A90" s="103"/>
      <c r="B90" s="125" t="s">
        <v>38</v>
      </c>
      <c r="C90" s="357" t="s">
        <v>281</v>
      </c>
      <c r="D90" s="358"/>
      <c r="E90" s="106">
        <v>0</v>
      </c>
      <c r="F90" s="106">
        <v>0</v>
      </c>
      <c r="G90" s="106">
        <v>0</v>
      </c>
      <c r="H90" s="106">
        <v>0</v>
      </c>
      <c r="I90" s="347"/>
    </row>
    <row r="91" spans="1:9" s="74" customFormat="1">
      <c r="A91" s="103"/>
      <c r="B91" s="119" t="s">
        <v>39</v>
      </c>
      <c r="C91" s="107" t="s">
        <v>282</v>
      </c>
      <c r="D91" s="120"/>
      <c r="E91" s="106">
        <v>532411</v>
      </c>
      <c r="F91" s="106">
        <v>113513</v>
      </c>
      <c r="G91" s="106">
        <v>541468</v>
      </c>
      <c r="H91" s="106">
        <v>124147</v>
      </c>
      <c r="I91" s="347"/>
    </row>
    <row r="92" spans="1:9" s="74" customFormat="1">
      <c r="A92" s="103"/>
      <c r="B92" s="119" t="s">
        <v>53</v>
      </c>
      <c r="C92" s="107" t="s">
        <v>283</v>
      </c>
      <c r="D92" s="120"/>
      <c r="E92" s="106">
        <v>0</v>
      </c>
      <c r="F92" s="106">
        <v>0</v>
      </c>
      <c r="G92" s="106">
        <v>0</v>
      </c>
      <c r="H92" s="106">
        <v>0</v>
      </c>
      <c r="I92" s="347"/>
    </row>
    <row r="93" spans="1:9">
      <c r="A93" s="103"/>
      <c r="B93" s="119" t="s">
        <v>57</v>
      </c>
      <c r="C93" s="107" t="s">
        <v>87</v>
      </c>
      <c r="D93" s="120"/>
      <c r="E93" s="106">
        <v>0</v>
      </c>
      <c r="F93" s="106">
        <v>0</v>
      </c>
      <c r="G93" s="106">
        <v>0</v>
      </c>
      <c r="H93" s="106">
        <v>0</v>
      </c>
    </row>
    <row r="94" spans="1:9">
      <c r="A94" s="103" t="s">
        <v>148</v>
      </c>
      <c r="B94" s="119" t="s">
        <v>28</v>
      </c>
      <c r="C94" s="104"/>
      <c r="D94" s="120"/>
      <c r="E94" s="106">
        <v>0</v>
      </c>
      <c r="F94" s="106">
        <v>0</v>
      </c>
      <c r="G94" s="106">
        <v>0</v>
      </c>
      <c r="H94" s="106">
        <v>0</v>
      </c>
    </row>
    <row r="95" spans="1:9">
      <c r="A95" s="103" t="s">
        <v>149</v>
      </c>
      <c r="B95" s="119" t="s">
        <v>250</v>
      </c>
      <c r="C95" s="104"/>
      <c r="D95" s="120"/>
      <c r="E95" s="106">
        <v>0</v>
      </c>
      <c r="F95" s="106">
        <v>0</v>
      </c>
      <c r="G95" s="268">
        <v>0</v>
      </c>
      <c r="H95" s="268">
        <v>0</v>
      </c>
    </row>
    <row r="96" spans="1:9" s="74" customFormat="1">
      <c r="A96" s="124" t="s">
        <v>150</v>
      </c>
      <c r="B96" s="119" t="s">
        <v>284</v>
      </c>
      <c r="C96" s="104"/>
      <c r="D96" s="120"/>
      <c r="E96" s="106">
        <v>0</v>
      </c>
      <c r="F96" s="106">
        <v>0</v>
      </c>
      <c r="G96" s="106">
        <v>0</v>
      </c>
      <c r="H96" s="106">
        <v>0</v>
      </c>
      <c r="I96" s="347"/>
    </row>
    <row r="97" spans="1:9">
      <c r="A97" s="103" t="s">
        <v>151</v>
      </c>
      <c r="B97" s="119" t="s">
        <v>29</v>
      </c>
      <c r="C97" s="104"/>
      <c r="D97" s="120"/>
      <c r="E97" s="106"/>
      <c r="F97" s="106"/>
      <c r="G97" s="106"/>
      <c r="H97" s="106"/>
    </row>
    <row r="98" spans="1:9">
      <c r="A98" s="103"/>
      <c r="B98" s="119" t="s">
        <v>79</v>
      </c>
      <c r="C98" s="104" t="s">
        <v>97</v>
      </c>
      <c r="D98" s="120"/>
      <c r="E98" s="106">
        <v>3022684</v>
      </c>
      <c r="F98" s="106">
        <v>3022685</v>
      </c>
      <c r="G98" s="106">
        <v>3022684</v>
      </c>
      <c r="H98" s="106">
        <v>3022685</v>
      </c>
    </row>
    <row r="99" spans="1:9">
      <c r="A99" s="103"/>
      <c r="B99" s="119" t="s">
        <v>80</v>
      </c>
      <c r="C99" s="104" t="s">
        <v>98</v>
      </c>
      <c r="D99" s="120"/>
      <c r="E99" s="106">
        <v>15093057</v>
      </c>
      <c r="F99" s="106">
        <v>12426475</v>
      </c>
      <c r="G99" s="106">
        <v>15093057</v>
      </c>
      <c r="H99" s="106">
        <v>12426475</v>
      </c>
    </row>
    <row r="100" spans="1:9">
      <c r="A100" s="124" t="s">
        <v>152</v>
      </c>
      <c r="B100" s="119" t="s">
        <v>30</v>
      </c>
      <c r="C100" s="104"/>
      <c r="D100" s="120"/>
      <c r="E100" s="106"/>
      <c r="F100" s="106"/>
      <c r="G100" s="106"/>
      <c r="H100" s="106"/>
    </row>
    <row r="101" spans="1:9">
      <c r="A101" s="126"/>
      <c r="B101" s="119" t="s">
        <v>79</v>
      </c>
      <c r="C101" s="104" t="s">
        <v>99</v>
      </c>
      <c r="D101" s="120"/>
      <c r="E101" s="106">
        <v>62874782</v>
      </c>
      <c r="F101" s="106">
        <v>48637498</v>
      </c>
      <c r="G101" s="106">
        <v>63206492</v>
      </c>
      <c r="H101" s="106">
        <v>48932013</v>
      </c>
    </row>
    <row r="102" spans="1:9">
      <c r="A102" s="126"/>
      <c r="B102" s="119" t="s">
        <v>80</v>
      </c>
      <c r="C102" s="104" t="s">
        <v>100</v>
      </c>
      <c r="D102" s="120"/>
      <c r="E102" s="106">
        <v>25204150</v>
      </c>
      <c r="F102" s="106">
        <v>24176358</v>
      </c>
      <c r="G102" s="106">
        <v>25410788</v>
      </c>
      <c r="H102" s="106">
        <v>24226601</v>
      </c>
    </row>
    <row r="103" spans="1:9" s="74" customFormat="1">
      <c r="A103" s="126"/>
      <c r="B103" s="134" t="s">
        <v>302</v>
      </c>
      <c r="C103" s="104"/>
      <c r="D103" s="120"/>
      <c r="E103" s="106"/>
      <c r="F103" s="106"/>
      <c r="G103" s="106"/>
      <c r="H103" s="106"/>
      <c r="I103" s="347"/>
    </row>
    <row r="104" spans="1:9" s="74" customFormat="1">
      <c r="A104" s="126"/>
      <c r="B104" s="123"/>
      <c r="C104" s="145" t="s">
        <v>303</v>
      </c>
      <c r="D104" s="120"/>
      <c r="E104" s="230">
        <f>SUM(E76:E102)</f>
        <v>112391798</v>
      </c>
      <c r="F104" s="230">
        <f>SUM(F76:F102)</f>
        <v>97180986</v>
      </c>
      <c r="G104" s="230">
        <f>SUM(G76:G102)</f>
        <v>112832861</v>
      </c>
      <c r="H104" s="230">
        <f>SUM(H76:H102)</f>
        <v>97530650</v>
      </c>
      <c r="I104" s="347"/>
    </row>
    <row r="105" spans="1:9" s="74" customFormat="1">
      <c r="A105" s="126"/>
      <c r="B105" s="123"/>
      <c r="C105" s="104"/>
      <c r="D105" s="120"/>
      <c r="E105" s="106"/>
      <c r="F105" s="106"/>
      <c r="G105" s="106"/>
      <c r="H105" s="106"/>
      <c r="I105" s="347"/>
    </row>
    <row r="106" spans="1:9" s="74" customFormat="1">
      <c r="A106" s="124" t="s">
        <v>153</v>
      </c>
      <c r="B106" s="123" t="s">
        <v>286</v>
      </c>
      <c r="C106" s="104"/>
      <c r="D106" s="120"/>
      <c r="E106" s="268"/>
      <c r="F106" s="268"/>
      <c r="G106" s="106">
        <v>294318</v>
      </c>
      <c r="H106" s="106">
        <v>175184</v>
      </c>
      <c r="I106" s="347"/>
    </row>
    <row r="107" spans="1:9" s="74" customFormat="1">
      <c r="A107" s="124"/>
      <c r="B107" s="123"/>
      <c r="C107" s="104"/>
      <c r="D107" s="120"/>
      <c r="E107" s="106"/>
      <c r="F107" s="106"/>
      <c r="G107" s="106"/>
      <c r="H107" s="106"/>
      <c r="I107" s="347"/>
    </row>
    <row r="108" spans="1:9" s="74" customFormat="1">
      <c r="A108" s="126"/>
      <c r="B108" s="134" t="s">
        <v>287</v>
      </c>
      <c r="C108" s="104"/>
      <c r="D108" s="120"/>
      <c r="E108" s="230">
        <f>SUM(E103:E106)</f>
        <v>112391798</v>
      </c>
      <c r="F108" s="230">
        <f>SUM(F103:F106)</f>
        <v>97180986</v>
      </c>
      <c r="G108" s="230">
        <f>SUM(G103:G106)</f>
        <v>113127179</v>
      </c>
      <c r="H108" s="230">
        <f>SUM(H103:H106)</f>
        <v>97705834</v>
      </c>
      <c r="I108" s="347"/>
    </row>
    <row r="109" spans="1:9" s="74" customFormat="1">
      <c r="A109" s="127"/>
      <c r="B109" s="128"/>
      <c r="C109" s="129"/>
      <c r="D109" s="130"/>
      <c r="E109" s="131"/>
      <c r="F109" s="131"/>
      <c r="G109" s="131"/>
      <c r="H109" s="131"/>
      <c r="I109" s="347"/>
    </row>
    <row r="110" spans="1:9">
      <c r="A110" s="114"/>
      <c r="B110" s="115" t="s">
        <v>285</v>
      </c>
      <c r="C110" s="115"/>
      <c r="D110" s="115"/>
      <c r="E110" s="70">
        <f>SUM(E72,E108)</f>
        <v>845998379</v>
      </c>
      <c r="F110" s="116">
        <f>SUM(F72,F108)</f>
        <v>778046085</v>
      </c>
      <c r="G110" s="70">
        <f>SUM(G72,G108)</f>
        <v>878426312</v>
      </c>
      <c r="H110" s="116">
        <f>SUM(H72,H108)</f>
        <v>801984190</v>
      </c>
    </row>
    <row r="111" spans="1:9">
      <c r="A111" s="58"/>
      <c r="B111" s="15"/>
      <c r="C111" s="15"/>
      <c r="D111" s="15"/>
      <c r="E111" s="132"/>
      <c r="F111" s="132"/>
      <c r="G111" s="16"/>
      <c r="H111" s="23"/>
    </row>
    <row r="113" spans="5:8">
      <c r="E113" s="11">
        <f>E50-E110</f>
        <v>0</v>
      </c>
      <c r="F113" s="11">
        <f>F50-F110</f>
        <v>0</v>
      </c>
      <c r="G113" s="11">
        <f>G50-G110</f>
        <v>0</v>
      </c>
      <c r="H113" s="11">
        <f>H50-H110</f>
        <v>0</v>
      </c>
    </row>
  </sheetData>
  <mergeCells count="7">
    <mergeCell ref="C87:D87"/>
    <mergeCell ref="C90:D90"/>
    <mergeCell ref="B61:D61"/>
    <mergeCell ref="A9:A10"/>
    <mergeCell ref="B9:D10"/>
    <mergeCell ref="B22:D22"/>
    <mergeCell ref="C86:D86"/>
  </mergeCells>
  <phoneticPr fontId="2" type="noConversion"/>
  <printOptions horizontalCentered="1"/>
  <pageMargins left="0.51181102362204722" right="0.51181102362204722" top="0.51181102362204722" bottom="0.78740157480314965" header="0.51181102362204722" footer="0.23622047244094491"/>
  <pageSetup scale="74" fitToHeight="99" orientation="portrait" r:id="rId1"/>
  <headerFooter scaleWithDoc="0">
    <oddFooter>&amp;C&amp;G</oddFooter>
  </headerFooter>
  <rowBreaks count="1" manualBreakCount="1">
    <brk id="51" max="16383" man="1"/>
  </rowBreaks>
  <colBreaks count="1" manualBreakCount="1">
    <brk id="8" max="1048575" man="1"/>
  </colBreaks>
  <ignoredErrors>
    <ignoredError sqref="A12:A39 A44:A51 A75 A55:A71 A78:A102 A106 A110:A114" numberStoredAsText="1"/>
  </ignoredErrors>
  <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H123"/>
  <sheetViews>
    <sheetView showGridLines="0" workbookViewId="0"/>
  </sheetViews>
  <sheetFormatPr defaultRowHeight="12.75"/>
  <cols>
    <col min="1" max="1" width="5.7109375" customWidth="1"/>
    <col min="2" max="3" width="2.7109375" customWidth="1"/>
    <col min="4" max="4" width="49" customWidth="1"/>
    <col min="5" max="8" width="17.7109375" customWidth="1"/>
  </cols>
  <sheetData>
    <row r="1" spans="1:8" s="72" customFormat="1">
      <c r="A1" s="26"/>
      <c r="B1" s="27"/>
      <c r="C1" s="27"/>
      <c r="D1" s="27"/>
      <c r="E1" s="27"/>
      <c r="F1" s="27"/>
      <c r="G1" s="27"/>
      <c r="H1" s="28"/>
    </row>
    <row r="2" spans="1:8" s="72" customFormat="1">
      <c r="A2" s="29"/>
      <c r="B2" s="4"/>
      <c r="C2" s="4"/>
      <c r="D2" s="4"/>
      <c r="E2" s="4"/>
      <c r="F2" s="4"/>
      <c r="G2" s="4"/>
      <c r="H2" s="30"/>
    </row>
    <row r="3" spans="1:8" s="72" customFormat="1">
      <c r="A3" s="29"/>
      <c r="B3" s="4"/>
      <c r="C3" s="4"/>
      <c r="D3" s="4"/>
      <c r="E3" s="4"/>
      <c r="F3" s="4"/>
      <c r="G3" s="4"/>
      <c r="H3" s="30"/>
    </row>
    <row r="4" spans="1:8" s="72" customFormat="1">
      <c r="A4" s="29"/>
      <c r="B4" s="4"/>
      <c r="C4" s="4"/>
      <c r="D4" s="4"/>
      <c r="E4" s="4"/>
      <c r="F4" s="4"/>
      <c r="G4" s="4"/>
      <c r="H4" s="30"/>
    </row>
    <row r="5" spans="1:8">
      <c r="A5" s="90" t="s">
        <v>485</v>
      </c>
      <c r="B5" s="91"/>
      <c r="C5" s="91"/>
      <c r="D5" s="91"/>
      <c r="E5" s="91"/>
      <c r="F5" s="91"/>
      <c r="G5" s="91"/>
      <c r="H5" s="92"/>
    </row>
    <row r="6" spans="1:8">
      <c r="A6" s="93" t="s">
        <v>516</v>
      </c>
      <c r="B6" s="94"/>
      <c r="C6" s="94"/>
      <c r="D6" s="94"/>
      <c r="E6" s="94"/>
      <c r="F6" s="94"/>
      <c r="G6" s="94"/>
      <c r="H6" s="95"/>
    </row>
    <row r="7" spans="1:8">
      <c r="A7" s="93"/>
      <c r="B7" s="94"/>
      <c r="C7" s="94"/>
      <c r="D7" s="94"/>
      <c r="E7" s="94"/>
      <c r="F7" s="94"/>
      <c r="G7" s="94"/>
      <c r="H7" s="95"/>
    </row>
    <row r="8" spans="1:8">
      <c r="A8" s="96"/>
      <c r="B8" s="97"/>
      <c r="C8" s="97"/>
      <c r="D8" s="97"/>
      <c r="E8" s="97"/>
      <c r="F8" s="97"/>
      <c r="G8" s="97"/>
      <c r="H8" s="98" t="s">
        <v>366</v>
      </c>
    </row>
    <row r="9" spans="1:8">
      <c r="A9" s="362" t="s">
        <v>0</v>
      </c>
      <c r="B9" s="362" t="s">
        <v>31</v>
      </c>
      <c r="C9" s="362"/>
      <c r="D9" s="362"/>
      <c r="E9" s="12" t="s">
        <v>2</v>
      </c>
      <c r="F9" s="13"/>
      <c r="G9" s="12" t="s">
        <v>372</v>
      </c>
      <c r="H9" s="13"/>
    </row>
    <row r="10" spans="1:8">
      <c r="A10" s="362"/>
      <c r="B10" s="362"/>
      <c r="C10" s="362"/>
      <c r="D10" s="362"/>
      <c r="E10" s="89">
        <v>42369</v>
      </c>
      <c r="F10" s="89">
        <v>42004</v>
      </c>
      <c r="G10" s="89">
        <f>E10</f>
        <v>42369</v>
      </c>
      <c r="H10" s="89">
        <f>F10</f>
        <v>42004</v>
      </c>
    </row>
    <row r="11" spans="1:8">
      <c r="A11" s="19" t="s">
        <v>32</v>
      </c>
      <c r="B11" s="15"/>
      <c r="C11" s="15"/>
      <c r="D11" s="15"/>
      <c r="E11" s="15"/>
      <c r="F11" s="15"/>
      <c r="G11" s="15"/>
      <c r="H11" s="17"/>
    </row>
    <row r="12" spans="1:8">
      <c r="A12" s="19" t="s">
        <v>33</v>
      </c>
      <c r="B12" s="15"/>
      <c r="C12" s="15"/>
      <c r="D12" s="15"/>
      <c r="E12" s="16"/>
      <c r="F12" s="16"/>
      <c r="G12" s="15"/>
      <c r="H12" s="17"/>
    </row>
    <row r="13" spans="1:8">
      <c r="A13" s="253" t="s">
        <v>128</v>
      </c>
      <c r="B13" s="252" t="s">
        <v>34</v>
      </c>
      <c r="C13" s="100"/>
      <c r="D13" s="118"/>
      <c r="E13" s="102"/>
      <c r="F13" s="101"/>
      <c r="G13" s="133"/>
      <c r="H13" s="133"/>
    </row>
    <row r="14" spans="1:8">
      <c r="A14" s="126"/>
      <c r="B14" s="119" t="s">
        <v>41</v>
      </c>
      <c r="C14" s="104" t="s">
        <v>42</v>
      </c>
      <c r="D14" s="120"/>
      <c r="E14" s="106">
        <v>78565649</v>
      </c>
      <c r="F14" s="106">
        <v>70479149</v>
      </c>
      <c r="G14" s="106">
        <v>81770076</v>
      </c>
      <c r="H14" s="106">
        <v>73173564</v>
      </c>
    </row>
    <row r="15" spans="1:8">
      <c r="A15" s="126"/>
      <c r="B15" s="119" t="s">
        <v>43</v>
      </c>
      <c r="C15" s="104" t="s">
        <v>44</v>
      </c>
      <c r="D15" s="120"/>
      <c r="E15" s="106">
        <v>3655385</v>
      </c>
      <c r="F15" s="106">
        <v>1986669</v>
      </c>
      <c r="G15" s="106">
        <v>3664749</v>
      </c>
      <c r="H15" s="106">
        <v>1996737</v>
      </c>
    </row>
    <row r="16" spans="1:8">
      <c r="A16" s="254" t="s">
        <v>129</v>
      </c>
      <c r="B16" s="123" t="s">
        <v>35</v>
      </c>
      <c r="C16" s="104"/>
      <c r="D16" s="120"/>
      <c r="E16" s="106"/>
      <c r="F16" s="106"/>
      <c r="G16" s="106"/>
      <c r="H16" s="106"/>
    </row>
    <row r="17" spans="1:8">
      <c r="A17" s="126"/>
      <c r="B17" s="119" t="s">
        <v>41</v>
      </c>
      <c r="C17" s="104" t="s">
        <v>42</v>
      </c>
      <c r="D17" s="120"/>
      <c r="E17" s="106">
        <v>23921931</v>
      </c>
      <c r="F17" s="106">
        <v>21158580</v>
      </c>
      <c r="G17" s="106">
        <v>25363793</v>
      </c>
      <c r="H17" s="106">
        <v>22487948</v>
      </c>
    </row>
    <row r="18" spans="1:8">
      <c r="A18" s="126"/>
      <c r="B18" s="119" t="s">
        <v>43</v>
      </c>
      <c r="C18" s="104" t="s">
        <v>44</v>
      </c>
      <c r="D18" s="120"/>
      <c r="E18" s="106">
        <v>1789216</v>
      </c>
      <c r="F18" s="106">
        <v>1187954</v>
      </c>
      <c r="G18" s="106">
        <v>1792251</v>
      </c>
      <c r="H18" s="106">
        <v>1192562</v>
      </c>
    </row>
    <row r="19" spans="1:8">
      <c r="A19" s="126"/>
      <c r="B19" s="123" t="s">
        <v>36</v>
      </c>
      <c r="C19" s="104"/>
      <c r="D19" s="120"/>
      <c r="E19" s="106">
        <f>SUM(E14,E15)-SUM(E17,E18)</f>
        <v>56509887</v>
      </c>
      <c r="F19" s="106">
        <f>SUM(F14,F15)-SUM(F17,F18)</f>
        <v>50119284</v>
      </c>
      <c r="G19" s="106">
        <f>SUM(G14,G15)-SUM(G17,G18)</f>
        <v>58278781</v>
      </c>
      <c r="H19" s="106">
        <f>SUM(H14,H15)-SUM(H17,H18)</f>
        <v>51489791</v>
      </c>
    </row>
    <row r="20" spans="1:8">
      <c r="A20" s="127"/>
      <c r="B20" s="128"/>
      <c r="C20" s="129"/>
      <c r="D20" s="130"/>
      <c r="E20" s="131"/>
      <c r="F20" s="131"/>
      <c r="G20" s="135"/>
      <c r="H20" s="135"/>
    </row>
    <row r="21" spans="1:8">
      <c r="A21" s="19" t="s">
        <v>353</v>
      </c>
      <c r="B21" s="15"/>
      <c r="C21" s="15"/>
      <c r="D21" s="15"/>
      <c r="E21" s="32"/>
      <c r="F21" s="32"/>
      <c r="G21" s="80"/>
      <c r="H21" s="33"/>
    </row>
    <row r="22" spans="1:8">
      <c r="A22" s="253" t="s">
        <v>128</v>
      </c>
      <c r="B22" s="255" t="s">
        <v>37</v>
      </c>
      <c r="C22" s="15"/>
      <c r="D22" s="15"/>
      <c r="E22" s="32"/>
      <c r="F22" s="32"/>
      <c r="G22" s="80"/>
      <c r="H22" s="33"/>
    </row>
    <row r="23" spans="1:8">
      <c r="A23" s="136"/>
      <c r="B23" s="137" t="s">
        <v>41</v>
      </c>
      <c r="C23" s="137" t="s">
        <v>304</v>
      </c>
      <c r="D23" s="137"/>
      <c r="E23" s="102"/>
      <c r="F23" s="102"/>
      <c r="G23" s="138"/>
      <c r="H23" s="138"/>
    </row>
    <row r="24" spans="1:8">
      <c r="A24" s="126"/>
      <c r="B24" s="104"/>
      <c r="C24" s="104" t="s">
        <v>45</v>
      </c>
      <c r="D24" s="104" t="s">
        <v>7</v>
      </c>
      <c r="E24" s="106">
        <v>0</v>
      </c>
      <c r="F24" s="106">
        <v>2059</v>
      </c>
      <c r="G24" s="106">
        <v>0</v>
      </c>
      <c r="H24" s="106">
        <v>6399</v>
      </c>
    </row>
    <row r="25" spans="1:8">
      <c r="A25" s="126"/>
      <c r="B25" s="104"/>
      <c r="C25" s="104" t="s">
        <v>46</v>
      </c>
      <c r="D25" s="104" t="s">
        <v>9</v>
      </c>
      <c r="E25" s="106">
        <v>0</v>
      </c>
      <c r="F25" s="106">
        <v>0</v>
      </c>
      <c r="G25" s="106">
        <v>0</v>
      </c>
      <c r="H25" s="106">
        <v>0</v>
      </c>
    </row>
    <row r="26" spans="1:8">
      <c r="A26" s="126"/>
      <c r="B26" s="104"/>
      <c r="C26" s="104" t="s">
        <v>47</v>
      </c>
      <c r="D26" s="107" t="s">
        <v>265</v>
      </c>
      <c r="E26" s="106">
        <v>49404</v>
      </c>
      <c r="F26" s="106">
        <v>138394</v>
      </c>
      <c r="G26" s="106">
        <v>49404</v>
      </c>
      <c r="H26" s="106">
        <v>138394</v>
      </c>
    </row>
    <row r="27" spans="1:8">
      <c r="A27" s="126"/>
      <c r="B27" s="104"/>
      <c r="C27" s="104" t="s">
        <v>48</v>
      </c>
      <c r="D27" s="104" t="s">
        <v>49</v>
      </c>
      <c r="E27" s="106">
        <v>0</v>
      </c>
      <c r="F27" s="106">
        <v>0</v>
      </c>
      <c r="G27" s="106">
        <v>0</v>
      </c>
      <c r="H27" s="106">
        <v>0</v>
      </c>
    </row>
    <row r="28" spans="1:8">
      <c r="A28" s="126"/>
      <c r="B28" s="104" t="s">
        <v>43</v>
      </c>
      <c r="C28" s="107" t="s">
        <v>305</v>
      </c>
      <c r="D28" s="104"/>
      <c r="E28" s="106">
        <v>0</v>
      </c>
      <c r="F28" s="106">
        <v>0</v>
      </c>
      <c r="G28" s="106">
        <v>0</v>
      </c>
      <c r="H28" s="106">
        <v>0</v>
      </c>
    </row>
    <row r="29" spans="1:8">
      <c r="A29" s="126"/>
      <c r="B29" s="104" t="s">
        <v>50</v>
      </c>
      <c r="C29" s="104" t="s">
        <v>51</v>
      </c>
      <c r="D29" s="104"/>
      <c r="E29" s="106"/>
      <c r="F29" s="106"/>
      <c r="G29" s="139"/>
      <c r="H29" s="139"/>
    </row>
    <row r="30" spans="1:8">
      <c r="A30" s="126"/>
      <c r="B30" s="104"/>
      <c r="C30" s="104" t="s">
        <v>45</v>
      </c>
      <c r="D30" s="104" t="s">
        <v>7</v>
      </c>
      <c r="E30" s="106">
        <v>63257</v>
      </c>
      <c r="F30" s="106">
        <v>112499</v>
      </c>
      <c r="G30" s="106">
        <v>86485</v>
      </c>
      <c r="H30" s="106">
        <v>121575</v>
      </c>
    </row>
    <row r="31" spans="1:8">
      <c r="A31" s="126"/>
      <c r="B31" s="104"/>
      <c r="C31" s="104" t="s">
        <v>46</v>
      </c>
      <c r="D31" s="104" t="s">
        <v>9</v>
      </c>
      <c r="E31" s="106">
        <v>0</v>
      </c>
      <c r="F31" s="106">
        <v>0</v>
      </c>
      <c r="G31" s="106">
        <v>0</v>
      </c>
      <c r="H31" s="106">
        <v>0</v>
      </c>
    </row>
    <row r="32" spans="1:8">
      <c r="A32" s="126"/>
      <c r="B32" s="104"/>
      <c r="C32" s="104" t="s">
        <v>47</v>
      </c>
      <c r="D32" s="104" t="s">
        <v>49</v>
      </c>
      <c r="E32" s="106">
        <v>0</v>
      </c>
      <c r="F32" s="106">
        <v>0</v>
      </c>
      <c r="G32" s="106">
        <v>0</v>
      </c>
      <c r="H32" s="106">
        <v>0</v>
      </c>
    </row>
    <row r="33" spans="1:8">
      <c r="A33" s="126"/>
      <c r="B33" s="104" t="s">
        <v>52</v>
      </c>
      <c r="C33" s="107" t="s">
        <v>384</v>
      </c>
      <c r="D33" s="104"/>
      <c r="E33" s="106">
        <v>408534</v>
      </c>
      <c r="F33" s="106">
        <v>95994</v>
      </c>
      <c r="G33" s="106">
        <v>417761</v>
      </c>
      <c r="H33" s="106">
        <v>99012</v>
      </c>
    </row>
    <row r="34" spans="1:8" s="74" customFormat="1">
      <c r="A34" s="126"/>
      <c r="B34" s="107" t="s">
        <v>38</v>
      </c>
      <c r="C34" s="366" t="s">
        <v>290</v>
      </c>
      <c r="D34" s="360"/>
      <c r="E34" s="106">
        <v>13262</v>
      </c>
      <c r="F34" s="106">
        <v>28721</v>
      </c>
      <c r="G34" s="106">
        <v>13262</v>
      </c>
      <c r="H34" s="106">
        <v>20455</v>
      </c>
    </row>
    <row r="35" spans="1:8">
      <c r="A35" s="126"/>
      <c r="B35" s="140" t="s">
        <v>39</v>
      </c>
      <c r="C35" s="366" t="s">
        <v>289</v>
      </c>
      <c r="D35" s="360"/>
      <c r="E35" s="106">
        <v>5281</v>
      </c>
      <c r="F35" s="106">
        <v>8287</v>
      </c>
      <c r="G35" s="106">
        <v>482</v>
      </c>
      <c r="H35" s="106">
        <v>8371</v>
      </c>
    </row>
    <row r="36" spans="1:8" s="74" customFormat="1">
      <c r="A36" s="126"/>
      <c r="B36" s="140" t="s">
        <v>53</v>
      </c>
      <c r="C36" s="140" t="s">
        <v>343</v>
      </c>
      <c r="D36" s="141"/>
      <c r="E36" s="106">
        <v>7351714</v>
      </c>
      <c r="F36" s="106">
        <v>6068243</v>
      </c>
      <c r="G36" s="106">
        <v>7363682</v>
      </c>
      <c r="H36" s="106">
        <v>6107105</v>
      </c>
    </row>
    <row r="37" spans="1:8">
      <c r="A37" s="126"/>
      <c r="B37" s="140" t="s">
        <v>57</v>
      </c>
      <c r="C37" s="360" t="s">
        <v>291</v>
      </c>
      <c r="D37" s="360"/>
      <c r="E37" s="106">
        <v>0</v>
      </c>
      <c r="F37" s="106">
        <v>0</v>
      </c>
      <c r="G37" s="106">
        <v>0</v>
      </c>
      <c r="H37" s="106">
        <v>0</v>
      </c>
    </row>
    <row r="38" spans="1:8">
      <c r="A38" s="126"/>
      <c r="B38" s="107" t="s">
        <v>45</v>
      </c>
      <c r="C38" s="104" t="s">
        <v>54</v>
      </c>
      <c r="D38" s="104"/>
      <c r="E38" s="106">
        <v>4332304</v>
      </c>
      <c r="F38" s="106">
        <v>2723674</v>
      </c>
      <c r="G38" s="106">
        <v>4477964</v>
      </c>
      <c r="H38" s="106">
        <v>2797944</v>
      </c>
    </row>
    <row r="39" spans="1:8">
      <c r="A39" s="127"/>
      <c r="B39" s="129"/>
      <c r="C39" s="129"/>
      <c r="D39" s="129"/>
      <c r="E39" s="131"/>
      <c r="F39" s="131"/>
      <c r="G39" s="135"/>
      <c r="H39" s="135"/>
    </row>
    <row r="40" spans="1:8">
      <c r="A40" s="253" t="s">
        <v>129</v>
      </c>
      <c r="B40" s="251" t="s">
        <v>40</v>
      </c>
      <c r="C40" s="34"/>
      <c r="D40" s="34"/>
      <c r="E40" s="32"/>
      <c r="F40" s="32"/>
      <c r="G40" s="80"/>
      <c r="H40" s="33"/>
    </row>
    <row r="41" spans="1:8">
      <c r="A41" s="136"/>
      <c r="B41" s="137" t="s">
        <v>41</v>
      </c>
      <c r="C41" s="137" t="s">
        <v>306</v>
      </c>
      <c r="D41" s="137"/>
      <c r="E41" s="102"/>
      <c r="F41" s="102"/>
      <c r="G41" s="138"/>
      <c r="H41" s="138"/>
    </row>
    <row r="42" spans="1:8">
      <c r="A42" s="126"/>
      <c r="B42" s="104"/>
      <c r="C42" s="104" t="s">
        <v>45</v>
      </c>
      <c r="D42" s="104" t="s">
        <v>7</v>
      </c>
      <c r="E42" s="106">
        <v>6879</v>
      </c>
      <c r="F42" s="106">
        <v>0</v>
      </c>
      <c r="G42" s="106">
        <v>10945</v>
      </c>
      <c r="H42" s="106">
        <v>0</v>
      </c>
    </row>
    <row r="43" spans="1:8">
      <c r="A43" s="126"/>
      <c r="B43" s="104"/>
      <c r="C43" s="104" t="s">
        <v>46</v>
      </c>
      <c r="D43" s="104" t="s">
        <v>9</v>
      </c>
      <c r="E43" s="106">
        <v>0</v>
      </c>
      <c r="F43" s="106">
        <v>0</v>
      </c>
      <c r="G43" s="106">
        <v>0</v>
      </c>
      <c r="H43" s="106">
        <v>0</v>
      </c>
    </row>
    <row r="44" spans="1:8">
      <c r="A44" s="126"/>
      <c r="B44" s="104"/>
      <c r="C44" s="104" t="s">
        <v>47</v>
      </c>
      <c r="D44" s="107" t="s">
        <v>265</v>
      </c>
      <c r="E44" s="106">
        <v>0</v>
      </c>
      <c r="F44" s="106">
        <v>0</v>
      </c>
      <c r="G44" s="106">
        <v>0</v>
      </c>
      <c r="H44" s="106">
        <v>0</v>
      </c>
    </row>
    <row r="45" spans="1:8">
      <c r="A45" s="126"/>
      <c r="B45" s="104"/>
      <c r="C45" s="104" t="s">
        <v>48</v>
      </c>
      <c r="D45" s="104" t="s">
        <v>49</v>
      </c>
      <c r="E45" s="106">
        <v>0</v>
      </c>
      <c r="F45" s="106">
        <v>0</v>
      </c>
      <c r="G45" s="106">
        <v>0</v>
      </c>
      <c r="H45" s="106">
        <v>0</v>
      </c>
    </row>
    <row r="46" spans="1:8">
      <c r="A46" s="126"/>
      <c r="B46" s="104" t="s">
        <v>43</v>
      </c>
      <c r="C46" s="107" t="s">
        <v>307</v>
      </c>
      <c r="D46" s="104"/>
      <c r="E46" s="106">
        <v>0</v>
      </c>
      <c r="F46" s="106">
        <v>0</v>
      </c>
      <c r="G46" s="106">
        <v>0</v>
      </c>
      <c r="H46" s="106">
        <v>0</v>
      </c>
    </row>
    <row r="47" spans="1:8">
      <c r="A47" s="126"/>
      <c r="B47" s="104" t="s">
        <v>50</v>
      </c>
      <c r="C47" s="104" t="s">
        <v>55</v>
      </c>
      <c r="D47" s="104"/>
      <c r="E47" s="106"/>
      <c r="F47" s="106"/>
      <c r="G47" s="139"/>
      <c r="H47" s="139"/>
    </row>
    <row r="48" spans="1:8">
      <c r="A48" s="126"/>
      <c r="B48" s="104"/>
      <c r="C48" s="104" t="s">
        <v>45</v>
      </c>
      <c r="D48" s="104" t="s">
        <v>7</v>
      </c>
      <c r="E48" s="106">
        <v>0</v>
      </c>
      <c r="F48" s="106">
        <v>0</v>
      </c>
      <c r="G48" s="106">
        <v>0</v>
      </c>
      <c r="H48" s="106">
        <v>0</v>
      </c>
    </row>
    <row r="49" spans="1:8">
      <c r="A49" s="126"/>
      <c r="B49" s="104"/>
      <c r="C49" s="104" t="s">
        <v>46</v>
      </c>
      <c r="D49" s="104" t="s">
        <v>9</v>
      </c>
      <c r="E49" s="106">
        <v>0</v>
      </c>
      <c r="F49" s="106">
        <v>0</v>
      </c>
      <c r="G49" s="106">
        <v>0</v>
      </c>
      <c r="H49" s="106">
        <v>0</v>
      </c>
    </row>
    <row r="50" spans="1:8">
      <c r="A50" s="126"/>
      <c r="B50" s="104"/>
      <c r="C50" s="104" t="s">
        <v>47</v>
      </c>
      <c r="D50" s="104" t="s">
        <v>49</v>
      </c>
      <c r="E50" s="106">
        <v>0</v>
      </c>
      <c r="F50" s="106">
        <v>0</v>
      </c>
      <c r="G50" s="106">
        <v>0</v>
      </c>
      <c r="H50" s="106">
        <v>0</v>
      </c>
    </row>
    <row r="51" spans="1:8">
      <c r="A51" s="126"/>
      <c r="B51" s="104" t="s">
        <v>52</v>
      </c>
      <c r="C51" s="107" t="s">
        <v>385</v>
      </c>
      <c r="D51" s="104"/>
      <c r="E51" s="106">
        <v>0</v>
      </c>
      <c r="F51" s="106">
        <v>0</v>
      </c>
      <c r="G51" s="106">
        <v>0</v>
      </c>
      <c r="H51" s="106">
        <v>0</v>
      </c>
    </row>
    <row r="52" spans="1:8">
      <c r="A52" s="126"/>
      <c r="B52" s="104" t="s">
        <v>38</v>
      </c>
      <c r="C52" s="104" t="s">
        <v>131</v>
      </c>
      <c r="D52" s="104"/>
      <c r="E52" s="106"/>
      <c r="F52" s="106"/>
      <c r="G52" s="106"/>
      <c r="H52" s="106"/>
    </row>
    <row r="53" spans="1:8">
      <c r="A53" s="126"/>
      <c r="B53" s="104"/>
      <c r="C53" s="104" t="s">
        <v>45</v>
      </c>
      <c r="D53" s="104" t="s">
        <v>7</v>
      </c>
      <c r="E53" s="106">
        <v>0</v>
      </c>
      <c r="F53" s="106">
        <v>0</v>
      </c>
      <c r="G53" s="106">
        <v>0</v>
      </c>
      <c r="H53" s="106">
        <v>0</v>
      </c>
    </row>
    <row r="54" spans="1:8">
      <c r="A54" s="126"/>
      <c r="B54" s="104"/>
      <c r="C54" s="104" t="s">
        <v>46</v>
      </c>
      <c r="D54" s="104" t="s">
        <v>9</v>
      </c>
      <c r="E54" s="106">
        <v>8581076</v>
      </c>
      <c r="F54" s="106">
        <v>5612959</v>
      </c>
      <c r="G54" s="106">
        <v>8685147</v>
      </c>
      <c r="H54" s="106">
        <v>5654870</v>
      </c>
    </row>
    <row r="55" spans="1:8">
      <c r="A55" s="126"/>
      <c r="B55" s="104"/>
      <c r="C55" s="104" t="s">
        <v>47</v>
      </c>
      <c r="D55" s="104" t="s">
        <v>56</v>
      </c>
      <c r="E55" s="106">
        <v>0</v>
      </c>
      <c r="F55" s="106">
        <v>0</v>
      </c>
      <c r="G55" s="106">
        <v>206159</v>
      </c>
      <c r="H55" s="106">
        <v>64489</v>
      </c>
    </row>
    <row r="56" spans="1:8">
      <c r="A56" s="126"/>
      <c r="B56" s="104"/>
      <c r="C56" s="104" t="s">
        <v>48</v>
      </c>
      <c r="D56" s="104" t="s">
        <v>49</v>
      </c>
      <c r="E56" s="106">
        <v>0</v>
      </c>
      <c r="F56" s="106">
        <v>0</v>
      </c>
      <c r="G56" s="106">
        <v>0</v>
      </c>
      <c r="H56" s="106">
        <v>0</v>
      </c>
    </row>
    <row r="57" spans="1:8">
      <c r="A57" s="126"/>
      <c r="B57" s="107" t="s">
        <v>39</v>
      </c>
      <c r="C57" s="104" t="s">
        <v>62</v>
      </c>
      <c r="D57" s="104"/>
      <c r="E57" s="106">
        <v>348809</v>
      </c>
      <c r="F57" s="106">
        <v>39448</v>
      </c>
      <c r="G57" s="106">
        <v>348809</v>
      </c>
      <c r="H57" s="106">
        <v>39448</v>
      </c>
    </row>
    <row r="58" spans="1:8">
      <c r="A58" s="126"/>
      <c r="B58" s="140" t="s">
        <v>53</v>
      </c>
      <c r="C58" s="366" t="s">
        <v>292</v>
      </c>
      <c r="D58" s="360"/>
      <c r="E58" s="106">
        <v>0</v>
      </c>
      <c r="F58" s="106">
        <v>0</v>
      </c>
      <c r="G58" s="106">
        <v>0</v>
      </c>
      <c r="H58" s="106">
        <v>0</v>
      </c>
    </row>
    <row r="59" spans="1:8" s="74" customFormat="1">
      <c r="A59" s="126"/>
      <c r="B59" s="140" t="s">
        <v>57</v>
      </c>
      <c r="C59" s="140" t="s">
        <v>343</v>
      </c>
      <c r="D59" s="144"/>
      <c r="E59" s="106">
        <v>308</v>
      </c>
      <c r="F59" s="106">
        <v>2255</v>
      </c>
      <c r="G59" s="106">
        <v>2346</v>
      </c>
      <c r="H59" s="106">
        <v>4177</v>
      </c>
    </row>
    <row r="60" spans="1:8">
      <c r="A60" s="126"/>
      <c r="B60" s="107" t="s">
        <v>45</v>
      </c>
      <c r="C60" s="104" t="s">
        <v>63</v>
      </c>
      <c r="D60" s="104"/>
      <c r="E60" s="106">
        <v>0</v>
      </c>
      <c r="F60" s="106">
        <v>0</v>
      </c>
      <c r="G60" s="106">
        <v>0</v>
      </c>
      <c r="H60" s="106">
        <v>0</v>
      </c>
    </row>
    <row r="61" spans="1:8">
      <c r="A61" s="126"/>
      <c r="B61" s="107" t="s">
        <v>58</v>
      </c>
      <c r="C61" s="104" t="s">
        <v>64</v>
      </c>
      <c r="D61" s="104"/>
      <c r="E61" s="106">
        <v>15343158</v>
      </c>
      <c r="F61" s="106">
        <v>12943918</v>
      </c>
      <c r="G61" s="106">
        <v>15970288</v>
      </c>
      <c r="H61" s="106">
        <v>13484381</v>
      </c>
    </row>
    <row r="62" spans="1:8">
      <c r="A62" s="126"/>
      <c r="B62" s="107" t="s">
        <v>59</v>
      </c>
      <c r="C62" s="104" t="s">
        <v>65</v>
      </c>
      <c r="D62" s="104"/>
      <c r="E62" s="106">
        <v>858302</v>
      </c>
      <c r="F62" s="106">
        <v>746515</v>
      </c>
      <c r="G62" s="106">
        <v>902558</v>
      </c>
      <c r="H62" s="106">
        <v>779467</v>
      </c>
    </row>
    <row r="63" spans="1:8">
      <c r="A63" s="126"/>
      <c r="B63" s="107" t="s">
        <v>60</v>
      </c>
      <c r="C63" s="104" t="s">
        <v>66</v>
      </c>
      <c r="D63" s="104"/>
      <c r="E63" s="106">
        <v>13331254</v>
      </c>
      <c r="F63" s="106">
        <v>11722919</v>
      </c>
      <c r="G63" s="106">
        <v>14050111</v>
      </c>
      <c r="H63" s="106">
        <v>12452761</v>
      </c>
    </row>
    <row r="64" spans="1:8">
      <c r="A64" s="126"/>
      <c r="B64" s="107" t="s">
        <v>61</v>
      </c>
      <c r="C64" s="104"/>
      <c r="D64" s="104"/>
      <c r="E64" s="106">
        <f>SUM(E24:E38)-SUM(E42:E63)</f>
        <v>-26246030</v>
      </c>
      <c r="F64" s="106">
        <f>SUM(F24:F38)-SUM(F42:F63)</f>
        <v>-21890143</v>
      </c>
      <c r="G64" s="106">
        <f>SUM(G24:G38)-SUM(G42:G63)</f>
        <v>-27767323</v>
      </c>
      <c r="H64" s="106">
        <f>SUM(H24:H38)-SUM(H42:H63)</f>
        <v>-23180338</v>
      </c>
    </row>
    <row r="65" spans="1:8">
      <c r="A65" s="126"/>
      <c r="B65" s="104"/>
      <c r="C65" s="104"/>
      <c r="D65" s="104"/>
      <c r="E65" s="106"/>
      <c r="F65" s="106"/>
      <c r="G65" s="106"/>
      <c r="H65" s="106"/>
    </row>
    <row r="66" spans="1:8">
      <c r="A66" s="126"/>
      <c r="B66" s="145" t="s">
        <v>68</v>
      </c>
      <c r="C66" s="104"/>
      <c r="D66" s="104"/>
      <c r="E66" s="230">
        <f>SUM(E19,E64)</f>
        <v>30263857</v>
      </c>
      <c r="F66" s="230">
        <f>SUM(F19,F64)</f>
        <v>28229141</v>
      </c>
      <c r="G66" s="230">
        <f>SUM(G19,G64)</f>
        <v>30511458</v>
      </c>
      <c r="H66" s="230">
        <f>SUM(H19,H64)</f>
        <v>28309453</v>
      </c>
    </row>
    <row r="67" spans="1:8">
      <c r="A67" s="127"/>
      <c r="B67" s="129"/>
      <c r="C67" s="129"/>
      <c r="D67" s="129"/>
      <c r="E67" s="131"/>
      <c r="F67" s="131"/>
      <c r="G67" s="146"/>
      <c r="H67" s="146"/>
    </row>
    <row r="68" spans="1:8" s="74" customFormat="1">
      <c r="A68" s="69"/>
      <c r="B68" s="21"/>
      <c r="C68" s="21"/>
      <c r="D68" s="21"/>
      <c r="E68" s="81"/>
      <c r="F68" s="81"/>
      <c r="G68" s="82"/>
      <c r="H68" s="83"/>
    </row>
    <row r="69" spans="1:8">
      <c r="A69" s="24" t="s">
        <v>67</v>
      </c>
      <c r="B69" s="15"/>
      <c r="C69" s="15"/>
      <c r="D69" s="15"/>
      <c r="E69" s="32"/>
      <c r="F69" s="32"/>
      <c r="G69" s="80"/>
      <c r="H69" s="33"/>
    </row>
    <row r="70" spans="1:8">
      <c r="A70" s="147" t="s">
        <v>128</v>
      </c>
      <c r="B70" s="117" t="s">
        <v>69</v>
      </c>
      <c r="C70" s="100"/>
      <c r="D70" s="118"/>
      <c r="E70" s="102">
        <v>24654</v>
      </c>
      <c r="F70" s="102">
        <v>13185</v>
      </c>
      <c r="G70" s="102">
        <v>24886</v>
      </c>
      <c r="H70" s="102">
        <v>13829</v>
      </c>
    </row>
    <row r="71" spans="1:8">
      <c r="A71" s="126" t="s">
        <v>129</v>
      </c>
      <c r="B71" s="119" t="s">
        <v>70</v>
      </c>
      <c r="C71" s="104"/>
      <c r="D71" s="120"/>
      <c r="E71" s="106">
        <v>0</v>
      </c>
      <c r="F71" s="106">
        <v>0</v>
      </c>
      <c r="G71" s="106">
        <v>0</v>
      </c>
      <c r="H71" s="106">
        <v>0</v>
      </c>
    </row>
    <row r="72" spans="1:8">
      <c r="A72" s="126" t="s">
        <v>130</v>
      </c>
      <c r="B72" s="119" t="s">
        <v>71</v>
      </c>
      <c r="C72" s="104"/>
      <c r="D72" s="120"/>
      <c r="E72" s="106">
        <v>1922927</v>
      </c>
      <c r="F72" s="106">
        <v>2481386</v>
      </c>
      <c r="G72" s="106">
        <v>1957674</v>
      </c>
      <c r="H72" s="106">
        <v>2486031</v>
      </c>
    </row>
    <row r="73" spans="1:8">
      <c r="A73" s="126"/>
      <c r="B73" s="119"/>
      <c r="C73" s="104"/>
      <c r="D73" s="120"/>
      <c r="E73" s="106"/>
      <c r="F73" s="106"/>
      <c r="G73" s="106"/>
      <c r="H73" s="106"/>
    </row>
    <row r="74" spans="1:8">
      <c r="A74" s="126"/>
      <c r="B74" s="134" t="s">
        <v>72</v>
      </c>
      <c r="C74" s="104"/>
      <c r="D74" s="120"/>
      <c r="E74" s="106">
        <f>SUM(E70,E71,E72)</f>
        <v>1947581</v>
      </c>
      <c r="F74" s="106">
        <f>SUM(F70,F71,F72)</f>
        <v>2494571</v>
      </c>
      <c r="G74" s="106">
        <f>SUM(G70,G71,G72)</f>
        <v>1982560</v>
      </c>
      <c r="H74" s="106">
        <f>SUM(H70,H71,H72)</f>
        <v>2499860</v>
      </c>
    </row>
    <row r="75" spans="1:8">
      <c r="A75" s="126"/>
      <c r="B75" s="119"/>
      <c r="C75" s="104"/>
      <c r="D75" s="120"/>
      <c r="E75" s="106"/>
      <c r="F75" s="106"/>
      <c r="G75" s="106"/>
      <c r="H75" s="106"/>
    </row>
    <row r="76" spans="1:8">
      <c r="A76" s="126"/>
      <c r="B76" s="134" t="s">
        <v>73</v>
      </c>
      <c r="C76" s="104"/>
      <c r="D76" s="120"/>
      <c r="E76" s="106">
        <f>SUM(E66,E74)</f>
        <v>32211438</v>
      </c>
      <c r="F76" s="106">
        <f>SUM(F66,F74)</f>
        <v>30723712</v>
      </c>
      <c r="G76" s="106">
        <f>SUM(G66,G74)</f>
        <v>32494018</v>
      </c>
      <c r="H76" s="106">
        <f>SUM(H66,H74)</f>
        <v>30809313</v>
      </c>
    </row>
    <row r="77" spans="1:8">
      <c r="A77" s="126"/>
      <c r="B77" s="119"/>
      <c r="C77" s="104"/>
      <c r="D77" s="120"/>
      <c r="E77" s="106"/>
      <c r="F77" s="106"/>
      <c r="G77" s="106"/>
      <c r="H77" s="106"/>
    </row>
    <row r="78" spans="1:8">
      <c r="A78" s="126"/>
      <c r="B78" s="119" t="s">
        <v>74</v>
      </c>
      <c r="C78" s="104"/>
      <c r="D78" s="120"/>
      <c r="E78" s="106"/>
      <c r="F78" s="106"/>
      <c r="G78" s="106"/>
      <c r="H78" s="106"/>
    </row>
    <row r="79" spans="1:8">
      <c r="A79" s="126"/>
      <c r="B79" s="119" t="s">
        <v>41</v>
      </c>
      <c r="C79" s="104" t="s">
        <v>308</v>
      </c>
      <c r="D79" s="120"/>
      <c r="E79" s="106">
        <v>7008173</v>
      </c>
      <c r="F79" s="106">
        <v>6238213</v>
      </c>
      <c r="G79" s="106">
        <v>7102954</v>
      </c>
      <c r="H79" s="106">
        <v>6262909</v>
      </c>
    </row>
    <row r="80" spans="1:8">
      <c r="A80" s="126"/>
      <c r="B80" s="119" t="s">
        <v>43</v>
      </c>
      <c r="C80" s="104" t="s">
        <v>75</v>
      </c>
      <c r="D80" s="120"/>
      <c r="E80" s="106">
        <v>-885</v>
      </c>
      <c r="F80" s="106">
        <v>309141</v>
      </c>
      <c r="G80" s="106">
        <v>-19724</v>
      </c>
      <c r="H80" s="106">
        <v>314602</v>
      </c>
    </row>
    <row r="81" spans="1:8">
      <c r="A81" s="126"/>
      <c r="B81" s="119"/>
      <c r="C81" s="104"/>
      <c r="D81" s="120"/>
      <c r="E81" s="106"/>
      <c r="F81" s="106"/>
      <c r="G81" s="106"/>
      <c r="H81" s="106"/>
    </row>
    <row r="82" spans="1:8">
      <c r="A82" s="126"/>
      <c r="B82" s="134" t="s">
        <v>76</v>
      </c>
      <c r="C82" s="104"/>
      <c r="D82" s="120"/>
      <c r="E82" s="106">
        <f>SUM(E76)-SUM(E79:E80)</f>
        <v>25204150</v>
      </c>
      <c r="F82" s="106">
        <f>SUM(F76)-SUM(F79:F80)</f>
        <v>24176358</v>
      </c>
      <c r="G82" s="106">
        <f>SUM(G76)-SUM(G79:G80)</f>
        <v>25410788</v>
      </c>
      <c r="H82" s="106">
        <f>SUM(H76)-SUM(H79:H80)</f>
        <v>24231802</v>
      </c>
    </row>
    <row r="83" spans="1:8">
      <c r="A83" s="126"/>
      <c r="B83" s="119"/>
      <c r="C83" s="104"/>
      <c r="D83" s="120"/>
      <c r="E83" s="106"/>
      <c r="F83" s="106"/>
      <c r="G83" s="106"/>
      <c r="H83" s="106"/>
    </row>
    <row r="84" spans="1:8" s="74" customFormat="1">
      <c r="A84" s="126"/>
      <c r="B84" s="134" t="s">
        <v>386</v>
      </c>
      <c r="C84" s="104"/>
      <c r="D84" s="120"/>
      <c r="E84" s="106"/>
      <c r="F84" s="106"/>
      <c r="G84" s="106"/>
      <c r="H84" s="106"/>
    </row>
    <row r="85" spans="1:8" s="74" customFormat="1">
      <c r="A85" s="126"/>
      <c r="B85" s="217" t="s">
        <v>128</v>
      </c>
      <c r="C85" s="104" t="s">
        <v>387</v>
      </c>
      <c r="D85" s="120"/>
      <c r="E85" s="106"/>
      <c r="F85" s="106"/>
      <c r="G85" s="106"/>
      <c r="H85" s="106"/>
    </row>
    <row r="86" spans="1:8" s="74" customFormat="1">
      <c r="A86" s="126"/>
      <c r="B86" s="125"/>
      <c r="C86" s="141" t="s">
        <v>41</v>
      </c>
      <c r="D86" s="273" t="s">
        <v>294</v>
      </c>
      <c r="E86" s="106">
        <v>0</v>
      </c>
      <c r="F86" s="106">
        <v>0</v>
      </c>
      <c r="G86" s="106">
        <v>0</v>
      </c>
      <c r="H86" s="106">
        <v>0</v>
      </c>
    </row>
    <row r="87" spans="1:8" s="74" customFormat="1">
      <c r="A87" s="126"/>
      <c r="B87" s="125"/>
      <c r="C87" s="140" t="s">
        <v>43</v>
      </c>
      <c r="D87" s="273" t="s">
        <v>388</v>
      </c>
      <c r="E87" s="106">
        <v>558530</v>
      </c>
      <c r="F87" s="106">
        <v>-335171</v>
      </c>
      <c r="G87" s="106">
        <v>555776</v>
      </c>
      <c r="H87" s="106">
        <v>-334977</v>
      </c>
    </row>
    <row r="88" spans="1:8" s="74" customFormat="1" ht="25.5">
      <c r="A88" s="126"/>
      <c r="B88" s="119"/>
      <c r="C88" s="140" t="s">
        <v>50</v>
      </c>
      <c r="D88" s="189" t="s">
        <v>390</v>
      </c>
      <c r="E88" s="106">
        <v>0</v>
      </c>
      <c r="F88" s="106">
        <v>0</v>
      </c>
      <c r="G88" s="106">
        <v>0</v>
      </c>
      <c r="H88" s="106">
        <v>0</v>
      </c>
    </row>
    <row r="89" spans="1:8" s="74" customFormat="1">
      <c r="A89" s="126"/>
      <c r="B89" s="119"/>
      <c r="C89" s="140" t="s">
        <v>52</v>
      </c>
      <c r="D89" s="273" t="s">
        <v>87</v>
      </c>
      <c r="E89" s="106">
        <v>0</v>
      </c>
      <c r="F89" s="106">
        <v>0</v>
      </c>
      <c r="G89" s="106">
        <v>0</v>
      </c>
      <c r="H89" s="106">
        <v>0</v>
      </c>
    </row>
    <row r="90" spans="1:8" s="74" customFormat="1" ht="25.5">
      <c r="A90" s="126"/>
      <c r="B90" s="119"/>
      <c r="C90" s="140" t="s">
        <v>38</v>
      </c>
      <c r="D90" s="273" t="s">
        <v>389</v>
      </c>
      <c r="E90" s="106">
        <v>-139633</v>
      </c>
      <c r="F90" s="106">
        <v>83793</v>
      </c>
      <c r="G90" s="106">
        <v>-138944</v>
      </c>
      <c r="H90" s="106">
        <v>83742</v>
      </c>
    </row>
    <row r="91" spans="1:8" s="74" customFormat="1">
      <c r="A91" s="126"/>
      <c r="B91" s="158" t="s">
        <v>129</v>
      </c>
      <c r="C91" s="140" t="s">
        <v>391</v>
      </c>
      <c r="D91" s="273"/>
      <c r="E91" s="106"/>
      <c r="F91" s="106"/>
      <c r="G91" s="106"/>
      <c r="H91" s="106"/>
    </row>
    <row r="92" spans="1:8" s="74" customFormat="1" ht="25.5">
      <c r="A92" s="126"/>
      <c r="B92" s="119"/>
      <c r="C92" s="140" t="s">
        <v>41</v>
      </c>
      <c r="D92" s="273" t="s">
        <v>293</v>
      </c>
      <c r="E92" s="106">
        <v>-7399</v>
      </c>
      <c r="F92" s="106">
        <v>-25615</v>
      </c>
      <c r="G92" s="106">
        <v>-7399</v>
      </c>
      <c r="H92" s="106">
        <v>-25615</v>
      </c>
    </row>
    <row r="93" spans="1:8" s="74" customFormat="1" ht="25.5">
      <c r="A93" s="126"/>
      <c r="B93" s="119"/>
      <c r="C93" s="140" t="s">
        <v>43</v>
      </c>
      <c r="D93" s="273" t="s">
        <v>280</v>
      </c>
      <c r="E93" s="106">
        <v>-1127957</v>
      </c>
      <c r="F93" s="106">
        <v>688506</v>
      </c>
      <c r="G93" s="106">
        <v>-1264123</v>
      </c>
      <c r="H93" s="106">
        <v>709619</v>
      </c>
    </row>
    <row r="94" spans="1:8" s="74" customFormat="1">
      <c r="A94" s="126"/>
      <c r="B94" s="119"/>
      <c r="C94" s="140" t="s">
        <v>50</v>
      </c>
      <c r="D94" s="273" t="s">
        <v>316</v>
      </c>
      <c r="E94" s="106">
        <v>0</v>
      </c>
      <c r="F94" s="106">
        <v>0</v>
      </c>
      <c r="G94" s="106">
        <v>0</v>
      </c>
      <c r="H94" s="106">
        <v>0</v>
      </c>
    </row>
    <row r="95" spans="1:8" s="74" customFormat="1">
      <c r="A95" s="126"/>
      <c r="B95" s="119"/>
      <c r="C95" s="140" t="s">
        <v>52</v>
      </c>
      <c r="D95" s="273" t="s">
        <v>87</v>
      </c>
      <c r="E95" s="106">
        <v>0</v>
      </c>
      <c r="F95" s="106">
        <v>0</v>
      </c>
      <c r="G95" s="106">
        <v>0</v>
      </c>
      <c r="H95" s="106">
        <v>0</v>
      </c>
    </row>
    <row r="96" spans="1:8" s="74" customFormat="1" ht="25.5">
      <c r="A96" s="126"/>
      <c r="B96" s="119"/>
      <c r="C96" s="140" t="s">
        <v>38</v>
      </c>
      <c r="D96" s="273" t="s">
        <v>392</v>
      </c>
      <c r="E96" s="131">
        <v>281989</v>
      </c>
      <c r="F96" s="131">
        <v>-172126</v>
      </c>
      <c r="G96" s="131">
        <v>316032</v>
      </c>
      <c r="H96" s="131">
        <v>-177850</v>
      </c>
    </row>
    <row r="97" spans="1:8" s="74" customFormat="1" ht="25.5">
      <c r="A97" s="126"/>
      <c r="B97" s="150"/>
      <c r="C97" s="137"/>
      <c r="D97" s="346" t="s">
        <v>484</v>
      </c>
      <c r="E97" s="142">
        <f>SUM(E86:E96)</f>
        <v>-434470</v>
      </c>
      <c r="F97" s="142">
        <f>SUM(F86:F96)</f>
        <v>239387</v>
      </c>
      <c r="G97" s="142">
        <f>SUM(G86:G96)</f>
        <v>-538658</v>
      </c>
      <c r="H97" s="142">
        <f>SUM(H86:H96)</f>
        <v>254919</v>
      </c>
    </row>
    <row r="98" spans="1:8" s="74" customFormat="1">
      <c r="A98" s="25"/>
      <c r="B98" s="148"/>
      <c r="C98" s="112"/>
      <c r="D98" s="149"/>
      <c r="E98" s="113"/>
      <c r="F98" s="113"/>
      <c r="G98" s="113"/>
      <c r="H98" s="113"/>
    </row>
    <row r="99" spans="1:8" s="74" customFormat="1">
      <c r="A99" s="126"/>
      <c r="B99" s="119"/>
      <c r="C99" s="145" t="s">
        <v>295</v>
      </c>
      <c r="D99" s="120"/>
      <c r="E99" s="54">
        <f>SUM(E82,E97)</f>
        <v>24769680</v>
      </c>
      <c r="F99" s="54">
        <f>SUM(F82,F97)</f>
        <v>24415745</v>
      </c>
      <c r="G99" s="54">
        <f>SUM(G82,G97)</f>
        <v>24872130</v>
      </c>
      <c r="H99" s="54">
        <f>SUM(H82,H97)</f>
        <v>24486721</v>
      </c>
    </row>
    <row r="100" spans="1:8" s="74" customFormat="1">
      <c r="A100" s="136"/>
      <c r="B100" s="150"/>
      <c r="C100" s="137"/>
      <c r="D100" s="151"/>
      <c r="E100" s="142"/>
      <c r="F100" s="142"/>
      <c r="G100" s="142"/>
      <c r="H100" s="142"/>
    </row>
    <row r="101" spans="1:8" s="74" customFormat="1">
      <c r="A101" s="126"/>
      <c r="B101" s="134" t="s">
        <v>296</v>
      </c>
      <c r="C101" s="104"/>
      <c r="D101" s="120"/>
      <c r="E101" s="106"/>
      <c r="F101" s="106"/>
      <c r="G101" s="106"/>
      <c r="H101" s="106"/>
    </row>
    <row r="102" spans="1:8" s="74" customFormat="1">
      <c r="A102" s="126"/>
      <c r="B102" s="119"/>
      <c r="C102" s="104" t="s">
        <v>297</v>
      </c>
      <c r="D102" s="120"/>
      <c r="E102" s="106">
        <f>E104-E103</f>
        <v>25204150</v>
      </c>
      <c r="F102" s="106">
        <f>F104-F103</f>
        <v>24176358</v>
      </c>
      <c r="G102" s="106">
        <f>G104-G103</f>
        <v>25397742</v>
      </c>
      <c r="H102" s="106">
        <f>H104-H103</f>
        <v>24220112</v>
      </c>
    </row>
    <row r="103" spans="1:8" s="74" customFormat="1">
      <c r="A103" s="126"/>
      <c r="B103" s="119"/>
      <c r="C103" s="104" t="s">
        <v>298</v>
      </c>
      <c r="D103" s="120"/>
      <c r="E103" s="268"/>
      <c r="F103" s="268"/>
      <c r="G103" s="106">
        <v>13046</v>
      </c>
      <c r="H103" s="106">
        <v>11690</v>
      </c>
    </row>
    <row r="104" spans="1:8" s="74" customFormat="1">
      <c r="A104" s="126"/>
      <c r="B104" s="119"/>
      <c r="C104" s="104" t="s">
        <v>299</v>
      </c>
      <c r="D104" s="120"/>
      <c r="E104" s="106">
        <f>E82</f>
        <v>25204150</v>
      </c>
      <c r="F104" s="106">
        <f>F82</f>
        <v>24176358</v>
      </c>
      <c r="G104" s="106">
        <f>G82</f>
        <v>25410788</v>
      </c>
      <c r="H104" s="106">
        <f>H82</f>
        <v>24231802</v>
      </c>
    </row>
    <row r="105" spans="1:8" s="74" customFormat="1">
      <c r="A105" s="126"/>
      <c r="B105" s="119"/>
      <c r="C105" s="104"/>
      <c r="D105" s="120"/>
      <c r="E105" s="106"/>
      <c r="F105" s="106"/>
      <c r="G105" s="106"/>
      <c r="H105" s="106"/>
    </row>
    <row r="106" spans="1:8" s="74" customFormat="1" ht="25.5" customHeight="1">
      <c r="A106" s="126"/>
      <c r="B106" s="365" t="s">
        <v>482</v>
      </c>
      <c r="C106" s="364"/>
      <c r="D106" s="356"/>
      <c r="E106" s="106"/>
      <c r="F106" s="106"/>
      <c r="G106" s="106"/>
      <c r="H106" s="106"/>
    </row>
    <row r="107" spans="1:8" s="74" customFormat="1">
      <c r="A107" s="126"/>
      <c r="B107" s="119"/>
      <c r="C107" s="104" t="s">
        <v>300</v>
      </c>
      <c r="D107" s="120"/>
      <c r="E107" s="106">
        <f>E109-E108</f>
        <v>-434470</v>
      </c>
      <c r="F107" s="106">
        <f t="shared" ref="F107:H107" si="0">F109-F108</f>
        <v>239387</v>
      </c>
      <c r="G107" s="106">
        <f t="shared" si="0"/>
        <v>-536661</v>
      </c>
      <c r="H107" s="106">
        <f t="shared" si="0"/>
        <v>251943</v>
      </c>
    </row>
    <row r="108" spans="1:8" s="74" customFormat="1">
      <c r="A108" s="126"/>
      <c r="B108" s="119"/>
      <c r="C108" s="104" t="s">
        <v>298</v>
      </c>
      <c r="D108" s="120"/>
      <c r="E108" s="269"/>
      <c r="F108" s="269"/>
      <c r="G108" s="113">
        <v>-1997</v>
      </c>
      <c r="H108" s="113">
        <v>2976</v>
      </c>
    </row>
    <row r="109" spans="1:8" s="74" customFormat="1" ht="24.75" customHeight="1">
      <c r="A109" s="126"/>
      <c r="B109" s="119"/>
      <c r="C109" s="355" t="s">
        <v>483</v>
      </c>
      <c r="D109" s="356"/>
      <c r="E109" s="54">
        <f t="shared" ref="E109:G109" si="1">E97</f>
        <v>-434470</v>
      </c>
      <c r="F109" s="54">
        <f t="shared" si="1"/>
        <v>239387</v>
      </c>
      <c r="G109" s="54">
        <f t="shared" si="1"/>
        <v>-538658</v>
      </c>
      <c r="H109" s="54">
        <f>H97</f>
        <v>254919</v>
      </c>
    </row>
    <row r="110" spans="1:8" s="74" customFormat="1">
      <c r="A110" s="126"/>
      <c r="B110" s="119"/>
      <c r="C110" s="104"/>
      <c r="D110" s="120"/>
      <c r="E110" s="142"/>
      <c r="F110" s="142"/>
      <c r="G110" s="142"/>
      <c r="H110" s="142"/>
    </row>
    <row r="111" spans="1:8" s="74" customFormat="1">
      <c r="A111" s="126"/>
      <c r="B111" s="134" t="s">
        <v>301</v>
      </c>
      <c r="C111" s="104"/>
      <c r="D111" s="120"/>
      <c r="E111" s="106">
        <v>0</v>
      </c>
      <c r="F111" s="106">
        <v>0</v>
      </c>
      <c r="G111" s="106">
        <v>0</v>
      </c>
      <c r="H111" s="106">
        <v>0</v>
      </c>
    </row>
    <row r="112" spans="1:8" s="74" customFormat="1">
      <c r="A112" s="126"/>
      <c r="B112" s="119"/>
      <c r="C112" s="104"/>
      <c r="D112" s="120"/>
      <c r="E112" s="106"/>
      <c r="F112" s="106"/>
      <c r="G112" s="106"/>
      <c r="H112" s="106"/>
    </row>
    <row r="113" spans="1:8">
      <c r="A113" s="126"/>
      <c r="B113" s="134" t="s">
        <v>77</v>
      </c>
      <c r="C113" s="104"/>
      <c r="D113" s="120"/>
      <c r="E113" s="106">
        <v>7272495</v>
      </c>
      <c r="F113" s="106">
        <v>6348045</v>
      </c>
      <c r="G113" s="106">
        <v>0</v>
      </c>
      <c r="H113" s="106">
        <v>0</v>
      </c>
    </row>
    <row r="114" spans="1:8">
      <c r="A114" s="126"/>
      <c r="B114" s="119"/>
      <c r="C114" s="104"/>
      <c r="D114" s="120"/>
      <c r="E114" s="106"/>
      <c r="F114" s="106"/>
      <c r="G114" s="106"/>
      <c r="H114" s="106"/>
    </row>
    <row r="115" spans="1:8">
      <c r="A115" s="126"/>
      <c r="B115" s="134" t="s">
        <v>251</v>
      </c>
      <c r="C115" s="104"/>
      <c r="D115" s="120"/>
      <c r="E115" s="152">
        <v>1022.57</v>
      </c>
      <c r="F115" s="152">
        <v>980.02</v>
      </c>
      <c r="G115" s="152">
        <v>1030.43</v>
      </c>
      <c r="H115" s="152">
        <v>981.59</v>
      </c>
    </row>
    <row r="116" spans="1:8">
      <c r="A116" s="127"/>
      <c r="B116" s="128"/>
      <c r="C116" s="129"/>
      <c r="D116" s="130"/>
      <c r="E116" s="153"/>
      <c r="F116" s="264"/>
      <c r="G116" s="153"/>
      <c r="H116" s="153"/>
    </row>
    <row r="117" spans="1:8">
      <c r="E117" s="3"/>
      <c r="F117" s="3"/>
      <c r="G117" s="3"/>
      <c r="H117" s="3"/>
    </row>
    <row r="118" spans="1:8">
      <c r="E118" s="3"/>
      <c r="F118" s="3"/>
      <c r="G118" s="3"/>
      <c r="H118" s="3"/>
    </row>
    <row r="119" spans="1:8">
      <c r="E119" s="3"/>
      <c r="F119" s="3"/>
      <c r="G119" s="3"/>
      <c r="H119" s="3"/>
    </row>
    <row r="120" spans="1:8">
      <c r="E120" s="3"/>
      <c r="F120" s="3"/>
      <c r="G120" s="3"/>
      <c r="H120" s="3"/>
    </row>
    <row r="121" spans="1:8">
      <c r="E121" s="3"/>
      <c r="F121" s="3"/>
      <c r="G121" s="3"/>
      <c r="H121" s="3"/>
    </row>
    <row r="122" spans="1:8">
      <c r="E122" s="3"/>
      <c r="F122" s="3"/>
      <c r="G122" s="3"/>
      <c r="H122" s="3"/>
    </row>
    <row r="123" spans="1:8">
      <c r="E123" s="3"/>
      <c r="F123" s="3"/>
      <c r="G123" s="3"/>
      <c r="H123" s="3"/>
    </row>
  </sheetData>
  <mergeCells count="8">
    <mergeCell ref="C109:D109"/>
    <mergeCell ref="B106:D106"/>
    <mergeCell ref="C58:D58"/>
    <mergeCell ref="C34:D34"/>
    <mergeCell ref="A9:A10"/>
    <mergeCell ref="B9:D10"/>
    <mergeCell ref="C35:D35"/>
    <mergeCell ref="C37:D37"/>
  </mergeCells>
  <phoneticPr fontId="2" type="noConversion"/>
  <printOptions horizontalCentered="1"/>
  <pageMargins left="0.51181102362204722" right="0.51181102362204722" top="0.51181102362204722" bottom="0.98425196850393704" header="0.23622047244094491" footer="0.23622047244094491"/>
  <pageSetup scale="74" fitToHeight="6" orientation="portrait" r:id="rId1"/>
  <headerFooter scaleWithDoc="0">
    <oddFooter>&amp;C&amp;G</oddFooter>
  </headerFooter>
  <rowBreaks count="1" manualBreakCount="1">
    <brk id="67" max="16383" man="1"/>
  </rowBreaks>
  <drawing r:id="rId2"/>
  <legacyDrawingHF r:id="rId3"/>
</worksheet>
</file>

<file path=xl/worksheets/sheet3.xml><?xml version="1.0" encoding="utf-8"?>
<worksheet xmlns="http://schemas.openxmlformats.org/spreadsheetml/2006/main" xmlns:r="http://schemas.openxmlformats.org/officeDocument/2006/relationships">
  <sheetPr codeName="Sheet3"/>
  <dimension ref="A1:I62"/>
  <sheetViews>
    <sheetView showGridLines="0" workbookViewId="0"/>
  </sheetViews>
  <sheetFormatPr defaultRowHeight="12.75"/>
  <cols>
    <col min="1" max="1" width="5.85546875" customWidth="1"/>
    <col min="2" max="4" width="2.7109375" customWidth="1"/>
    <col min="5" max="5" width="43" customWidth="1"/>
    <col min="6" max="9" width="17.7109375" customWidth="1"/>
  </cols>
  <sheetData>
    <row r="1" spans="1:9" s="72" customFormat="1">
      <c r="A1" s="26"/>
      <c r="B1" s="27"/>
      <c r="C1" s="27"/>
      <c r="D1" s="27"/>
      <c r="E1" s="27"/>
      <c r="F1" s="27"/>
      <c r="G1" s="27"/>
      <c r="H1" s="27"/>
      <c r="I1" s="28"/>
    </row>
    <row r="2" spans="1:9" s="72" customFormat="1">
      <c r="A2" s="29"/>
      <c r="B2" s="4"/>
      <c r="C2" s="4"/>
      <c r="D2" s="4"/>
      <c r="E2" s="4"/>
      <c r="F2" s="4"/>
      <c r="G2" s="4"/>
      <c r="H2" s="4"/>
      <c r="I2" s="30"/>
    </row>
    <row r="3" spans="1:9" s="72" customFormat="1">
      <c r="A3" s="29"/>
      <c r="B3" s="4"/>
      <c r="C3" s="4"/>
      <c r="D3" s="4"/>
      <c r="E3" s="4"/>
      <c r="F3" s="4"/>
      <c r="G3" s="4"/>
      <c r="H3" s="4"/>
      <c r="I3" s="30"/>
    </row>
    <row r="4" spans="1:9" s="72" customFormat="1">
      <c r="A4" s="29"/>
      <c r="B4" s="4"/>
      <c r="C4" s="4"/>
      <c r="D4" s="4"/>
      <c r="E4" s="4"/>
      <c r="F4" s="4"/>
      <c r="G4" s="4"/>
      <c r="H4" s="4"/>
      <c r="I4" s="30"/>
    </row>
    <row r="5" spans="1:9">
      <c r="A5" s="90" t="s">
        <v>309</v>
      </c>
      <c r="B5" s="91"/>
      <c r="C5" s="91"/>
      <c r="D5" s="91"/>
      <c r="E5" s="91"/>
      <c r="F5" s="91"/>
      <c r="G5" s="91"/>
      <c r="H5" s="91"/>
      <c r="I5" s="92"/>
    </row>
    <row r="6" spans="1:9">
      <c r="A6" s="93" t="str">
        <f>Sheet1!$A$6</f>
        <v>Tanggal 31 Desember 2015 dan 2014</v>
      </c>
      <c r="B6" s="94"/>
      <c r="C6" s="94"/>
      <c r="D6" s="94"/>
      <c r="E6" s="94"/>
      <c r="F6" s="94"/>
      <c r="G6" s="94"/>
      <c r="H6" s="94"/>
      <c r="I6" s="95"/>
    </row>
    <row r="7" spans="1:9">
      <c r="A7" s="93"/>
      <c r="B7" s="94"/>
      <c r="C7" s="94"/>
      <c r="D7" s="94"/>
      <c r="E7" s="94"/>
      <c r="F7" s="94"/>
      <c r="G7" s="94"/>
      <c r="H7" s="94"/>
      <c r="I7" s="95"/>
    </row>
    <row r="8" spans="1:9">
      <c r="A8" s="96"/>
      <c r="B8" s="97"/>
      <c r="C8" s="97"/>
      <c r="D8" s="97"/>
      <c r="E8" s="97"/>
      <c r="F8" s="97"/>
      <c r="G8" s="97"/>
      <c r="H8" s="97"/>
      <c r="I8" s="98" t="s">
        <v>366</v>
      </c>
    </row>
    <row r="9" spans="1:9">
      <c r="A9" s="367" t="s">
        <v>0</v>
      </c>
      <c r="B9" s="369" t="s">
        <v>31</v>
      </c>
      <c r="C9" s="370"/>
      <c r="D9" s="370"/>
      <c r="E9" s="371"/>
      <c r="F9" s="12" t="s">
        <v>2</v>
      </c>
      <c r="G9" s="13"/>
      <c r="H9" s="12" t="s">
        <v>372</v>
      </c>
      <c r="I9" s="13"/>
    </row>
    <row r="10" spans="1:9">
      <c r="A10" s="368"/>
      <c r="B10" s="372"/>
      <c r="C10" s="373"/>
      <c r="D10" s="373"/>
      <c r="E10" s="374"/>
      <c r="F10" s="89">
        <f>Sheet1!E10</f>
        <v>42369</v>
      </c>
      <c r="G10" s="89">
        <f>Sheet1!F10</f>
        <v>42004</v>
      </c>
      <c r="H10" s="89">
        <f>Sheet1!E10</f>
        <v>42369</v>
      </c>
      <c r="I10" s="89">
        <f>Sheet1!F10</f>
        <v>42004</v>
      </c>
    </row>
    <row r="11" spans="1:9">
      <c r="A11" s="170" t="s">
        <v>105</v>
      </c>
      <c r="B11" s="19" t="s">
        <v>106</v>
      </c>
      <c r="C11" s="15"/>
      <c r="D11" s="15"/>
      <c r="E11" s="17"/>
      <c r="F11" s="36"/>
      <c r="G11" s="36"/>
      <c r="H11" s="36"/>
      <c r="I11" s="36"/>
    </row>
    <row r="12" spans="1:9">
      <c r="A12" s="154"/>
      <c r="B12" s="155" t="s">
        <v>128</v>
      </c>
      <c r="C12" s="100" t="s">
        <v>107</v>
      </c>
      <c r="D12" s="100"/>
      <c r="E12" s="118"/>
      <c r="F12" s="133"/>
      <c r="G12" s="133"/>
      <c r="H12" s="133"/>
      <c r="I12" s="133"/>
    </row>
    <row r="13" spans="1:9">
      <c r="A13" s="156"/>
      <c r="B13" s="157"/>
      <c r="C13" s="104" t="s">
        <v>41</v>
      </c>
      <c r="D13" s="104" t="s">
        <v>42</v>
      </c>
      <c r="E13" s="120"/>
      <c r="F13" s="105">
        <v>0</v>
      </c>
      <c r="G13" s="105">
        <v>0</v>
      </c>
      <c r="H13" s="105">
        <v>0</v>
      </c>
      <c r="I13" s="105">
        <v>0</v>
      </c>
    </row>
    <row r="14" spans="1:9">
      <c r="A14" s="156"/>
      <c r="B14" s="157"/>
      <c r="C14" s="104" t="s">
        <v>43</v>
      </c>
      <c r="D14" s="104" t="s">
        <v>44</v>
      </c>
      <c r="E14" s="120"/>
      <c r="F14" s="105">
        <v>0</v>
      </c>
      <c r="G14" s="105">
        <v>0</v>
      </c>
      <c r="H14" s="105">
        <v>0</v>
      </c>
      <c r="I14" s="105">
        <v>0</v>
      </c>
    </row>
    <row r="15" spans="1:9">
      <c r="A15" s="156"/>
      <c r="B15" s="158" t="s">
        <v>129</v>
      </c>
      <c r="C15" s="107" t="s">
        <v>345</v>
      </c>
      <c r="D15" s="104"/>
      <c r="E15" s="120"/>
      <c r="F15" s="105">
        <v>14413514</v>
      </c>
      <c r="G15" s="105">
        <v>4235957</v>
      </c>
      <c r="H15" s="105">
        <v>14413514</v>
      </c>
      <c r="I15" s="105">
        <v>4235957</v>
      </c>
    </row>
    <row r="16" spans="1:9">
      <c r="A16" s="156"/>
      <c r="B16" s="158" t="s">
        <v>130</v>
      </c>
      <c r="C16" s="104" t="s">
        <v>87</v>
      </c>
      <c r="D16" s="104"/>
      <c r="E16" s="120"/>
      <c r="F16" s="105">
        <v>0</v>
      </c>
      <c r="G16" s="105">
        <v>0</v>
      </c>
      <c r="H16" s="105">
        <v>0</v>
      </c>
      <c r="I16" s="105">
        <v>0</v>
      </c>
    </row>
    <row r="17" spans="1:9">
      <c r="A17" s="156"/>
      <c r="B17" s="128"/>
      <c r="C17" s="129"/>
      <c r="D17" s="129"/>
      <c r="E17" s="130"/>
      <c r="F17" s="159"/>
      <c r="G17" s="159"/>
      <c r="H17" s="159"/>
      <c r="I17" s="159"/>
    </row>
    <row r="18" spans="1:9">
      <c r="A18" s="171" t="s">
        <v>108</v>
      </c>
      <c r="B18" s="19" t="s">
        <v>109</v>
      </c>
      <c r="C18" s="15"/>
      <c r="D18" s="15"/>
      <c r="E18" s="15"/>
      <c r="F18" s="37"/>
      <c r="G18" s="37"/>
      <c r="H18" s="37"/>
      <c r="I18" s="37"/>
    </row>
    <row r="19" spans="1:9">
      <c r="A19" s="156"/>
      <c r="B19" s="155" t="s">
        <v>128</v>
      </c>
      <c r="C19" s="100" t="s">
        <v>110</v>
      </c>
      <c r="D19" s="100"/>
      <c r="E19" s="118"/>
      <c r="F19" s="160"/>
      <c r="G19" s="160"/>
      <c r="H19" s="142"/>
      <c r="I19" s="160"/>
    </row>
    <row r="20" spans="1:9">
      <c r="A20" s="156"/>
      <c r="B20" s="157"/>
      <c r="C20" s="104" t="s">
        <v>41</v>
      </c>
      <c r="D20" s="104" t="s">
        <v>111</v>
      </c>
      <c r="E20" s="120"/>
      <c r="F20" s="105"/>
      <c r="G20" s="105"/>
      <c r="H20" s="106"/>
      <c r="I20" s="105"/>
    </row>
    <row r="21" spans="1:9">
      <c r="A21" s="156"/>
      <c r="B21" s="157"/>
      <c r="C21" s="104"/>
      <c r="D21" s="104" t="s">
        <v>45</v>
      </c>
      <c r="E21" s="161" t="s">
        <v>112</v>
      </c>
      <c r="F21" s="105"/>
      <c r="G21" s="105"/>
      <c r="H21" s="106"/>
      <c r="I21" s="105"/>
    </row>
    <row r="22" spans="1:9">
      <c r="A22" s="156"/>
      <c r="B22" s="157"/>
      <c r="C22" s="104"/>
      <c r="D22" s="104"/>
      <c r="E22" s="162" t="s">
        <v>113</v>
      </c>
      <c r="F22" s="105">
        <v>0</v>
      </c>
      <c r="G22" s="105">
        <v>0</v>
      </c>
      <c r="H22" s="106">
        <v>243899</v>
      </c>
      <c r="I22" s="105">
        <v>71839</v>
      </c>
    </row>
    <row r="23" spans="1:9">
      <c r="A23" s="156"/>
      <c r="B23" s="157"/>
      <c r="C23" s="104"/>
      <c r="D23" s="104"/>
      <c r="E23" s="163" t="s">
        <v>114</v>
      </c>
      <c r="F23" s="105">
        <v>0</v>
      </c>
      <c r="G23" s="105">
        <v>0</v>
      </c>
      <c r="H23" s="106">
        <v>0</v>
      </c>
      <c r="I23" s="105">
        <v>0</v>
      </c>
    </row>
    <row r="24" spans="1:9">
      <c r="A24" s="156"/>
      <c r="B24" s="157"/>
      <c r="C24" s="104"/>
      <c r="D24" s="104" t="s">
        <v>46</v>
      </c>
      <c r="E24" s="161" t="s">
        <v>115</v>
      </c>
      <c r="F24" s="106"/>
      <c r="G24" s="106"/>
      <c r="H24" s="106"/>
      <c r="I24" s="106"/>
    </row>
    <row r="25" spans="1:9">
      <c r="A25" s="156"/>
      <c r="B25" s="157"/>
      <c r="C25" s="104"/>
      <c r="D25" s="104"/>
      <c r="E25" s="162" t="s">
        <v>113</v>
      </c>
      <c r="F25" s="106">
        <v>42556137</v>
      </c>
      <c r="G25" s="105">
        <v>32950168</v>
      </c>
      <c r="H25" s="106">
        <v>42556137</v>
      </c>
      <c r="I25" s="105">
        <v>33069232</v>
      </c>
    </row>
    <row r="26" spans="1:9">
      <c r="A26" s="156"/>
      <c r="B26" s="157"/>
      <c r="C26" s="104"/>
      <c r="D26" s="104"/>
      <c r="E26" s="163" t="s">
        <v>114</v>
      </c>
      <c r="F26" s="106">
        <v>20332196</v>
      </c>
      <c r="G26" s="105">
        <v>17754114</v>
      </c>
      <c r="H26" s="106">
        <v>20332196</v>
      </c>
      <c r="I26" s="105">
        <v>17754114</v>
      </c>
    </row>
    <row r="27" spans="1:9">
      <c r="A27" s="156"/>
      <c r="B27" s="157"/>
      <c r="C27" s="104" t="s">
        <v>43</v>
      </c>
      <c r="D27" s="104" t="s">
        <v>87</v>
      </c>
      <c r="E27" s="120"/>
      <c r="F27" s="106"/>
      <c r="G27" s="106"/>
      <c r="H27" s="106"/>
      <c r="I27" s="106"/>
    </row>
    <row r="28" spans="1:9">
      <c r="A28" s="156"/>
      <c r="B28" s="157"/>
      <c r="C28" s="104"/>
      <c r="D28" s="104" t="s">
        <v>45</v>
      </c>
      <c r="E28" s="161" t="s">
        <v>112</v>
      </c>
      <c r="F28" s="106">
        <v>0</v>
      </c>
      <c r="G28" s="105">
        <v>0</v>
      </c>
      <c r="H28" s="106">
        <v>576975</v>
      </c>
      <c r="I28" s="105">
        <v>127356</v>
      </c>
    </row>
    <row r="29" spans="1:9">
      <c r="A29" s="156"/>
      <c r="B29" s="157"/>
      <c r="C29" s="104"/>
      <c r="D29" s="104" t="s">
        <v>46</v>
      </c>
      <c r="E29" s="161" t="s">
        <v>115</v>
      </c>
      <c r="F29" s="106">
        <v>47863146</v>
      </c>
      <c r="G29" s="106">
        <v>43346031</v>
      </c>
      <c r="H29" s="106">
        <v>47863146</v>
      </c>
      <c r="I29" s="105">
        <v>44335830</v>
      </c>
    </row>
    <row r="30" spans="1:9">
      <c r="A30" s="156"/>
      <c r="B30" s="158" t="s">
        <v>129</v>
      </c>
      <c r="C30" s="104" t="s">
        <v>116</v>
      </c>
      <c r="D30" s="104"/>
      <c r="E30" s="120"/>
      <c r="F30" s="106"/>
      <c r="G30" s="106"/>
      <c r="H30" s="106"/>
      <c r="I30" s="106"/>
    </row>
    <row r="31" spans="1:9">
      <c r="A31" s="156"/>
      <c r="B31" s="157"/>
      <c r="C31" s="164" t="s">
        <v>41</v>
      </c>
      <c r="D31" s="165" t="s">
        <v>112</v>
      </c>
      <c r="E31" s="120"/>
      <c r="F31" s="106"/>
      <c r="G31" s="106"/>
      <c r="H31" s="106"/>
      <c r="I31" s="106"/>
    </row>
    <row r="32" spans="1:9">
      <c r="A32" s="156"/>
      <c r="B32" s="157"/>
      <c r="C32" s="104"/>
      <c r="D32" s="104" t="s">
        <v>45</v>
      </c>
      <c r="E32" s="162" t="s">
        <v>42</v>
      </c>
      <c r="F32" s="106">
        <v>0</v>
      </c>
      <c r="G32" s="106">
        <v>0</v>
      </c>
      <c r="H32" s="106">
        <v>28068</v>
      </c>
      <c r="I32" s="105">
        <v>0</v>
      </c>
    </row>
    <row r="33" spans="1:9">
      <c r="A33" s="156"/>
      <c r="B33" s="157"/>
      <c r="C33" s="104"/>
      <c r="D33" s="104" t="s">
        <v>46</v>
      </c>
      <c r="E33" s="162" t="s">
        <v>44</v>
      </c>
      <c r="F33" s="106">
        <v>0</v>
      </c>
      <c r="G33" s="106">
        <v>0</v>
      </c>
      <c r="H33" s="106">
        <v>0</v>
      </c>
      <c r="I33" s="105">
        <v>0</v>
      </c>
    </row>
    <row r="34" spans="1:9">
      <c r="A34" s="156"/>
      <c r="B34" s="157"/>
      <c r="C34" s="164" t="s">
        <v>43</v>
      </c>
      <c r="D34" s="165" t="s">
        <v>115</v>
      </c>
      <c r="E34" s="120"/>
      <c r="F34" s="106"/>
      <c r="G34" s="106"/>
      <c r="H34" s="106"/>
      <c r="I34" s="106"/>
    </row>
    <row r="35" spans="1:9">
      <c r="A35" s="156"/>
      <c r="B35" s="157"/>
      <c r="C35" s="104"/>
      <c r="D35" s="104" t="s">
        <v>45</v>
      </c>
      <c r="E35" s="162" t="s">
        <v>42</v>
      </c>
      <c r="F35" s="106">
        <v>0</v>
      </c>
      <c r="G35" s="106">
        <v>0</v>
      </c>
      <c r="H35" s="106">
        <v>0</v>
      </c>
      <c r="I35" s="105">
        <v>1850</v>
      </c>
    </row>
    <row r="36" spans="1:9">
      <c r="A36" s="156"/>
      <c r="B36" s="157"/>
      <c r="C36" s="104"/>
      <c r="D36" s="104" t="s">
        <v>46</v>
      </c>
      <c r="E36" s="162" t="s">
        <v>44</v>
      </c>
      <c r="F36" s="106">
        <v>0</v>
      </c>
      <c r="G36" s="105">
        <v>0</v>
      </c>
      <c r="H36" s="106">
        <v>0</v>
      </c>
      <c r="I36" s="105">
        <v>0</v>
      </c>
    </row>
    <row r="37" spans="1:9">
      <c r="A37" s="156"/>
      <c r="B37" s="158" t="s">
        <v>130</v>
      </c>
      <c r="C37" s="165" t="s">
        <v>252</v>
      </c>
      <c r="D37" s="104"/>
      <c r="E37" s="120"/>
      <c r="F37" s="106"/>
      <c r="G37" s="106"/>
      <c r="H37" s="106"/>
      <c r="I37" s="106"/>
    </row>
    <row r="38" spans="1:9">
      <c r="A38" s="156"/>
      <c r="B38" s="157"/>
      <c r="C38" s="164" t="s">
        <v>41</v>
      </c>
      <c r="D38" s="104" t="s">
        <v>117</v>
      </c>
      <c r="E38" s="120"/>
      <c r="F38" s="106">
        <v>13177986</v>
      </c>
      <c r="G38" s="105">
        <v>8108905</v>
      </c>
      <c r="H38" s="106">
        <v>13205219</v>
      </c>
      <c r="I38" s="105">
        <v>8127779</v>
      </c>
    </row>
    <row r="39" spans="1:9">
      <c r="A39" s="156"/>
      <c r="B39" s="157"/>
      <c r="C39" s="164" t="s">
        <v>43</v>
      </c>
      <c r="D39" s="104" t="s">
        <v>118</v>
      </c>
      <c r="E39" s="120"/>
      <c r="F39" s="106">
        <v>2185018</v>
      </c>
      <c r="G39" s="105">
        <v>1073807</v>
      </c>
      <c r="H39" s="106">
        <v>2201572</v>
      </c>
      <c r="I39" s="105">
        <v>1081760</v>
      </c>
    </row>
    <row r="40" spans="1:9">
      <c r="A40" s="156"/>
      <c r="B40" s="158" t="s">
        <v>132</v>
      </c>
      <c r="C40" s="107" t="s">
        <v>344</v>
      </c>
      <c r="D40" s="104"/>
      <c r="E40" s="120"/>
      <c r="F40" s="106">
        <v>10617027</v>
      </c>
      <c r="G40" s="105">
        <v>4760224</v>
      </c>
      <c r="H40" s="106">
        <v>10617027</v>
      </c>
      <c r="I40" s="105">
        <v>4760224</v>
      </c>
    </row>
    <row r="41" spans="1:9">
      <c r="A41" s="156"/>
      <c r="B41" s="158" t="s">
        <v>133</v>
      </c>
      <c r="C41" s="104" t="s">
        <v>87</v>
      </c>
      <c r="D41" s="104"/>
      <c r="E41" s="120"/>
      <c r="F41" s="106">
        <v>0</v>
      </c>
      <c r="G41" s="105">
        <v>0</v>
      </c>
      <c r="H41" s="106">
        <v>155372</v>
      </c>
      <c r="I41" s="105">
        <v>74780</v>
      </c>
    </row>
    <row r="42" spans="1:9">
      <c r="A42" s="156"/>
      <c r="B42" s="148"/>
      <c r="C42" s="112"/>
      <c r="D42" s="112"/>
      <c r="E42" s="149"/>
      <c r="F42" s="113"/>
      <c r="G42" s="166"/>
      <c r="H42" s="113"/>
      <c r="I42" s="166"/>
    </row>
    <row r="43" spans="1:9">
      <c r="A43" s="171" t="s">
        <v>119</v>
      </c>
      <c r="B43" s="19" t="s">
        <v>120</v>
      </c>
      <c r="C43" s="15"/>
      <c r="D43" s="15"/>
      <c r="E43" s="15"/>
      <c r="F43" s="54"/>
      <c r="G43" s="37"/>
      <c r="H43" s="54"/>
      <c r="I43" s="37"/>
    </row>
    <row r="44" spans="1:9">
      <c r="A44" s="156"/>
      <c r="B44" s="155" t="s">
        <v>128</v>
      </c>
      <c r="C44" s="100" t="s">
        <v>121</v>
      </c>
      <c r="D44" s="100"/>
      <c r="E44" s="118"/>
      <c r="F44" s="142"/>
      <c r="G44" s="160"/>
      <c r="H44" s="142"/>
      <c r="I44" s="160"/>
    </row>
    <row r="45" spans="1:9">
      <c r="A45" s="156"/>
      <c r="B45" s="157"/>
      <c r="C45" s="164" t="s">
        <v>41</v>
      </c>
      <c r="D45" s="104" t="s">
        <v>42</v>
      </c>
      <c r="E45" s="120"/>
      <c r="F45" s="106">
        <v>0</v>
      </c>
      <c r="G45" s="105">
        <v>0</v>
      </c>
      <c r="H45" s="106">
        <v>0</v>
      </c>
      <c r="I45" s="105">
        <v>0</v>
      </c>
    </row>
    <row r="46" spans="1:9">
      <c r="A46" s="156"/>
      <c r="B46" s="157"/>
      <c r="C46" s="164" t="s">
        <v>43</v>
      </c>
      <c r="D46" s="104" t="s">
        <v>44</v>
      </c>
      <c r="E46" s="120"/>
      <c r="F46" s="106">
        <v>0</v>
      </c>
      <c r="G46" s="105">
        <v>0</v>
      </c>
      <c r="H46" s="106">
        <v>0</v>
      </c>
      <c r="I46" s="105">
        <v>0</v>
      </c>
    </row>
    <row r="47" spans="1:9">
      <c r="A47" s="156"/>
      <c r="B47" s="158" t="s">
        <v>129</v>
      </c>
      <c r="C47" s="104" t="s">
        <v>122</v>
      </c>
      <c r="D47" s="104"/>
      <c r="E47" s="120"/>
      <c r="F47" s="106"/>
      <c r="G47" s="105"/>
      <c r="H47" s="106"/>
      <c r="I47" s="105"/>
    </row>
    <row r="48" spans="1:9">
      <c r="A48" s="156"/>
      <c r="B48" s="157"/>
      <c r="C48" s="164" t="s">
        <v>41</v>
      </c>
      <c r="D48" s="104" t="s">
        <v>123</v>
      </c>
      <c r="E48" s="120"/>
      <c r="F48" s="106">
        <v>4812</v>
      </c>
      <c r="G48" s="105">
        <v>6210</v>
      </c>
      <c r="H48" s="106">
        <v>47497</v>
      </c>
      <c r="I48" s="105">
        <v>35817</v>
      </c>
    </row>
    <row r="49" spans="1:9">
      <c r="A49" s="156"/>
      <c r="B49" s="157"/>
      <c r="C49" s="164" t="s">
        <v>43</v>
      </c>
      <c r="D49" s="104" t="s">
        <v>124</v>
      </c>
      <c r="E49" s="120"/>
      <c r="F49" s="106">
        <v>0</v>
      </c>
      <c r="G49" s="105">
        <v>0</v>
      </c>
      <c r="H49" s="105">
        <v>0</v>
      </c>
      <c r="I49" s="105">
        <v>0</v>
      </c>
    </row>
    <row r="50" spans="1:9">
      <c r="A50" s="156"/>
      <c r="B50" s="158" t="s">
        <v>130</v>
      </c>
      <c r="C50" s="104" t="s">
        <v>87</v>
      </c>
      <c r="D50" s="104"/>
      <c r="E50" s="120"/>
      <c r="F50" s="106">
        <v>0</v>
      </c>
      <c r="G50" s="106">
        <v>0</v>
      </c>
      <c r="H50" s="106">
        <v>0</v>
      </c>
      <c r="I50" s="105">
        <v>0</v>
      </c>
    </row>
    <row r="51" spans="1:9">
      <c r="A51" s="156"/>
      <c r="B51" s="128"/>
      <c r="C51" s="129"/>
      <c r="D51" s="129"/>
      <c r="E51" s="130"/>
      <c r="F51" s="113"/>
      <c r="G51" s="166"/>
      <c r="H51" s="166"/>
      <c r="I51" s="166"/>
    </row>
    <row r="52" spans="1:9">
      <c r="A52" s="171" t="s">
        <v>125</v>
      </c>
      <c r="B52" s="19" t="s">
        <v>126</v>
      </c>
      <c r="C52" s="15"/>
      <c r="D52" s="15"/>
      <c r="E52" s="17"/>
      <c r="F52" s="54"/>
      <c r="G52" s="37"/>
      <c r="H52" s="37"/>
      <c r="I52" s="37"/>
    </row>
    <row r="53" spans="1:9">
      <c r="A53" s="156"/>
      <c r="B53" s="167" t="s">
        <v>128</v>
      </c>
      <c r="C53" s="137" t="s">
        <v>127</v>
      </c>
      <c r="D53" s="137"/>
      <c r="E53" s="151"/>
      <c r="F53" s="142"/>
      <c r="G53" s="160"/>
      <c r="H53" s="160"/>
      <c r="I53" s="160"/>
    </row>
    <row r="54" spans="1:9">
      <c r="A54" s="156"/>
      <c r="B54" s="157"/>
      <c r="C54" s="164" t="s">
        <v>41</v>
      </c>
      <c r="D54" s="104" t="s">
        <v>42</v>
      </c>
      <c r="E54" s="120"/>
      <c r="F54" s="106">
        <v>7851216</v>
      </c>
      <c r="G54" s="105">
        <v>5795203</v>
      </c>
      <c r="H54" s="106">
        <v>7910144</v>
      </c>
      <c r="I54" s="105">
        <v>5903240</v>
      </c>
    </row>
    <row r="55" spans="1:9">
      <c r="A55" s="156"/>
      <c r="B55" s="157"/>
      <c r="C55" s="164" t="s">
        <v>43</v>
      </c>
      <c r="D55" s="104" t="s">
        <v>44</v>
      </c>
      <c r="E55" s="120"/>
      <c r="F55" s="106">
        <v>15758764</v>
      </c>
      <c r="G55" s="105">
        <v>12941295</v>
      </c>
      <c r="H55" s="105">
        <v>15758764</v>
      </c>
      <c r="I55" s="105">
        <v>12950585</v>
      </c>
    </row>
    <row r="56" spans="1:9">
      <c r="A56" s="156"/>
      <c r="B56" s="158" t="s">
        <v>129</v>
      </c>
      <c r="C56" s="164" t="s">
        <v>87</v>
      </c>
      <c r="D56" s="104"/>
      <c r="E56" s="120"/>
      <c r="F56" s="106">
        <v>0</v>
      </c>
      <c r="G56" s="105">
        <v>0</v>
      </c>
      <c r="H56" s="105">
        <v>0</v>
      </c>
      <c r="I56" s="105">
        <v>0</v>
      </c>
    </row>
    <row r="57" spans="1:9">
      <c r="A57" s="168"/>
      <c r="B57" s="128"/>
      <c r="C57" s="169"/>
      <c r="D57" s="129"/>
      <c r="E57" s="130"/>
      <c r="F57" s="159"/>
      <c r="G57" s="159"/>
      <c r="H57" s="159"/>
      <c r="I57" s="159"/>
    </row>
    <row r="59" spans="1:9">
      <c r="F59" s="11"/>
    </row>
    <row r="60" spans="1:9">
      <c r="F60" s="11"/>
      <c r="G60" s="11"/>
      <c r="H60" s="11"/>
    </row>
    <row r="61" spans="1:9">
      <c r="F61" s="11"/>
      <c r="G61" s="11"/>
      <c r="H61" s="11"/>
    </row>
    <row r="62" spans="1:9">
      <c r="F62" s="11"/>
      <c r="G62" s="11"/>
    </row>
  </sheetData>
  <mergeCells count="2">
    <mergeCell ref="A9:A10"/>
    <mergeCell ref="B9:E10"/>
  </mergeCells>
  <phoneticPr fontId="2" type="noConversion"/>
  <printOptions horizontalCentered="1"/>
  <pageMargins left="0.51181102362204722" right="0.51181102362204722" top="0.51181102362204722" bottom="0.98425196850393704" header="0.23622047244094491" footer="0.23622047244094491"/>
  <pageSetup scale="75" orientation="portrait" r:id="rId1"/>
  <headerFooter scaleWithDoc="0">
    <oddFooter>&amp;C&amp;G</oddFooter>
  </headerFooter>
  <ignoredErrors>
    <ignoredError sqref="G10" formula="1"/>
  </ignoredErrors>
  <drawing r:id="rId2"/>
  <legacyDrawingHF r:id="rId3"/>
</worksheet>
</file>

<file path=xl/worksheets/sheet4.xml><?xml version="1.0" encoding="utf-8"?>
<worksheet xmlns="http://schemas.openxmlformats.org/spreadsheetml/2006/main" xmlns:r="http://schemas.openxmlformats.org/officeDocument/2006/relationships">
  <sheetPr codeName="Sheet4"/>
  <dimension ref="A1:H35"/>
  <sheetViews>
    <sheetView showGridLines="0" workbookViewId="0"/>
  </sheetViews>
  <sheetFormatPr defaultRowHeight="12.75"/>
  <cols>
    <col min="1" max="1" width="5.7109375" customWidth="1"/>
    <col min="2" max="2" width="2.7109375" customWidth="1"/>
    <col min="3" max="3" width="28.7109375" customWidth="1"/>
    <col min="4" max="8" width="17.7109375" customWidth="1"/>
  </cols>
  <sheetData>
    <row r="1" spans="1:8" s="72" customFormat="1">
      <c r="A1" s="26"/>
      <c r="B1" s="27"/>
      <c r="C1" s="27"/>
      <c r="D1" s="27"/>
      <c r="E1" s="27"/>
      <c r="F1" s="27"/>
      <c r="G1" s="27"/>
      <c r="H1" s="28"/>
    </row>
    <row r="2" spans="1:8" s="72" customFormat="1">
      <c r="A2" s="29"/>
      <c r="B2" s="4"/>
      <c r="C2" s="4"/>
      <c r="D2" s="4"/>
      <c r="E2" s="4"/>
      <c r="F2" s="4"/>
      <c r="G2" s="4"/>
      <c r="H2" s="30"/>
    </row>
    <row r="3" spans="1:8" s="72" customFormat="1">
      <c r="A3" s="29"/>
      <c r="B3" s="4"/>
      <c r="C3" s="4"/>
      <c r="D3" s="4"/>
      <c r="E3" s="4"/>
      <c r="F3" s="4"/>
      <c r="G3" s="4"/>
      <c r="H3" s="30"/>
    </row>
    <row r="4" spans="1:8" s="72" customFormat="1">
      <c r="A4" s="29"/>
      <c r="B4" s="4"/>
      <c r="C4" s="4"/>
      <c r="D4" s="4"/>
      <c r="E4" s="4"/>
      <c r="F4" s="4"/>
      <c r="G4" s="4"/>
      <c r="H4" s="30"/>
    </row>
    <row r="5" spans="1:8">
      <c r="A5" s="90" t="s">
        <v>359</v>
      </c>
      <c r="B5" s="91"/>
      <c r="C5" s="91"/>
      <c r="D5" s="91"/>
      <c r="E5" s="91"/>
      <c r="F5" s="91"/>
      <c r="G5" s="91"/>
      <c r="H5" s="92"/>
    </row>
    <row r="6" spans="1:8">
      <c r="A6" s="172" t="s">
        <v>517</v>
      </c>
      <c r="B6" s="94"/>
      <c r="C6" s="94"/>
      <c r="D6" s="94"/>
      <c r="E6" s="94"/>
      <c r="F6" s="94"/>
      <c r="G6" s="94"/>
      <c r="H6" s="95"/>
    </row>
    <row r="7" spans="1:8">
      <c r="A7" s="93"/>
      <c r="B7" s="94"/>
      <c r="C7" s="94"/>
      <c r="D7" s="94"/>
      <c r="E7" s="94"/>
      <c r="F7" s="94"/>
      <c r="G7" s="94"/>
      <c r="H7" s="95"/>
    </row>
    <row r="8" spans="1:8">
      <c r="A8" s="96"/>
      <c r="B8" s="97"/>
      <c r="C8" s="97"/>
      <c r="D8" s="97"/>
      <c r="E8" s="97"/>
      <c r="F8" s="97"/>
      <c r="G8" s="97"/>
      <c r="H8" s="98" t="s">
        <v>366</v>
      </c>
    </row>
    <row r="9" spans="1:8">
      <c r="A9" s="367" t="s">
        <v>0</v>
      </c>
      <c r="B9" s="369" t="s">
        <v>154</v>
      </c>
      <c r="C9" s="371"/>
      <c r="D9" s="12" t="s">
        <v>2</v>
      </c>
      <c r="E9" s="38"/>
      <c r="F9" s="38"/>
      <c r="G9" s="38"/>
      <c r="H9" s="13"/>
    </row>
    <row r="10" spans="1:8">
      <c r="A10" s="378"/>
      <c r="B10" s="375"/>
      <c r="C10" s="376"/>
      <c r="D10" s="367" t="s">
        <v>506</v>
      </c>
      <c r="E10" s="12" t="s">
        <v>155</v>
      </c>
      <c r="F10" s="13"/>
      <c r="G10" s="12" t="s">
        <v>317</v>
      </c>
      <c r="H10" s="13"/>
    </row>
    <row r="11" spans="1:8">
      <c r="A11" s="368"/>
      <c r="B11" s="372"/>
      <c r="C11" s="377"/>
      <c r="D11" s="368"/>
      <c r="E11" s="87" t="s">
        <v>156</v>
      </c>
      <c r="F11" s="87" t="s">
        <v>157</v>
      </c>
      <c r="G11" s="39" t="s">
        <v>158</v>
      </c>
      <c r="H11" s="39" t="s">
        <v>318</v>
      </c>
    </row>
    <row r="12" spans="1:8">
      <c r="A12" s="176" t="s">
        <v>159</v>
      </c>
      <c r="B12" s="34" t="s">
        <v>160</v>
      </c>
      <c r="C12" s="15"/>
      <c r="D12" s="15"/>
      <c r="E12" s="15"/>
      <c r="F12" s="15"/>
      <c r="G12" s="15"/>
      <c r="H12" s="17"/>
    </row>
    <row r="13" spans="1:8">
      <c r="A13" s="173" t="s">
        <v>128</v>
      </c>
      <c r="B13" s="174" t="s">
        <v>104</v>
      </c>
      <c r="C13" s="137"/>
      <c r="D13" s="101">
        <v>2991345</v>
      </c>
      <c r="E13" s="101">
        <v>2991345</v>
      </c>
      <c r="F13" s="101">
        <v>0</v>
      </c>
      <c r="G13" s="102">
        <v>0</v>
      </c>
      <c r="H13" s="102">
        <v>412</v>
      </c>
    </row>
    <row r="14" spans="1:8">
      <c r="A14" s="103" t="s">
        <v>129</v>
      </c>
      <c r="B14" s="165" t="s">
        <v>101</v>
      </c>
      <c r="C14" s="104"/>
      <c r="D14" s="105">
        <v>546560</v>
      </c>
      <c r="E14" s="105">
        <v>546560</v>
      </c>
      <c r="F14" s="105">
        <v>0</v>
      </c>
      <c r="G14" s="105">
        <v>0</v>
      </c>
      <c r="H14" s="105">
        <v>4205</v>
      </c>
    </row>
    <row r="15" spans="1:8">
      <c r="A15" s="103" t="s">
        <v>130</v>
      </c>
      <c r="B15" s="165" t="s">
        <v>103</v>
      </c>
      <c r="C15" s="104"/>
      <c r="D15" s="105"/>
      <c r="E15" s="105"/>
      <c r="F15" s="105"/>
      <c r="G15" s="105"/>
      <c r="H15" s="105"/>
    </row>
    <row r="16" spans="1:8">
      <c r="A16" s="103"/>
      <c r="B16" s="104" t="s">
        <v>41</v>
      </c>
      <c r="C16" s="104" t="s">
        <v>161</v>
      </c>
      <c r="D16" s="105">
        <v>0</v>
      </c>
      <c r="E16" s="105">
        <v>0</v>
      </c>
      <c r="F16" s="105">
        <v>0</v>
      </c>
      <c r="G16" s="105">
        <v>0</v>
      </c>
      <c r="H16" s="105">
        <v>0</v>
      </c>
    </row>
    <row r="17" spans="1:8">
      <c r="A17" s="103"/>
      <c r="B17" s="104" t="s">
        <v>43</v>
      </c>
      <c r="C17" s="104" t="s">
        <v>162</v>
      </c>
      <c r="D17" s="105">
        <v>0</v>
      </c>
      <c r="E17" s="105">
        <v>0</v>
      </c>
      <c r="F17" s="105">
        <v>0</v>
      </c>
      <c r="G17" s="105">
        <v>0</v>
      </c>
      <c r="H17" s="105">
        <v>0</v>
      </c>
    </row>
    <row r="18" spans="1:8">
      <c r="A18" s="103" t="s">
        <v>132</v>
      </c>
      <c r="B18" s="165" t="s">
        <v>163</v>
      </c>
      <c r="C18" s="104"/>
      <c r="D18" s="105">
        <v>0</v>
      </c>
      <c r="E18" s="105">
        <v>0</v>
      </c>
      <c r="F18" s="105">
        <v>0</v>
      </c>
      <c r="G18" s="105">
        <v>0</v>
      </c>
      <c r="H18" s="105">
        <v>0</v>
      </c>
    </row>
    <row r="19" spans="1:8">
      <c r="A19" s="103" t="s">
        <v>133</v>
      </c>
      <c r="B19" s="165" t="s">
        <v>102</v>
      </c>
      <c r="C19" s="104"/>
      <c r="D19" s="105">
        <v>5003955</v>
      </c>
      <c r="E19" s="105">
        <v>5003955</v>
      </c>
      <c r="F19" s="105">
        <v>0</v>
      </c>
      <c r="G19" s="105">
        <v>0</v>
      </c>
      <c r="H19" s="105">
        <v>82819</v>
      </c>
    </row>
    <row r="20" spans="1:8">
      <c r="A20" s="103" t="s">
        <v>134</v>
      </c>
      <c r="B20" s="104" t="s">
        <v>87</v>
      </c>
      <c r="C20" s="104"/>
      <c r="D20" s="105">
        <v>0</v>
      </c>
      <c r="E20" s="105">
        <v>0</v>
      </c>
      <c r="F20" s="105">
        <v>0</v>
      </c>
      <c r="G20" s="105">
        <v>0</v>
      </c>
      <c r="H20" s="105">
        <v>0</v>
      </c>
    </row>
    <row r="21" spans="1:8">
      <c r="A21" s="103"/>
      <c r="B21" s="112"/>
      <c r="C21" s="112"/>
      <c r="D21" s="159"/>
      <c r="E21" s="159"/>
      <c r="F21" s="159"/>
      <c r="G21" s="159"/>
      <c r="H21" s="159"/>
    </row>
    <row r="22" spans="1:8">
      <c r="A22" s="175" t="s">
        <v>164</v>
      </c>
      <c r="B22" s="19" t="s">
        <v>165</v>
      </c>
      <c r="C22" s="15"/>
      <c r="D22" s="16"/>
      <c r="E22" s="16"/>
      <c r="F22" s="16"/>
      <c r="G22" s="16"/>
      <c r="H22" s="23"/>
    </row>
    <row r="23" spans="1:8">
      <c r="A23" s="103" t="s">
        <v>128</v>
      </c>
      <c r="B23" s="174" t="s">
        <v>101</v>
      </c>
      <c r="C23" s="137"/>
      <c r="D23" s="101">
        <v>0</v>
      </c>
      <c r="E23" s="101">
        <v>0</v>
      </c>
      <c r="F23" s="101">
        <v>0</v>
      </c>
      <c r="G23" s="101">
        <v>0</v>
      </c>
      <c r="H23" s="101">
        <v>0</v>
      </c>
    </row>
    <row r="24" spans="1:8">
      <c r="A24" s="103" t="s">
        <v>129</v>
      </c>
      <c r="B24" s="165" t="s">
        <v>103</v>
      </c>
      <c r="C24" s="104"/>
      <c r="D24" s="105"/>
      <c r="E24" s="105"/>
      <c r="F24" s="105"/>
      <c r="G24" s="105"/>
      <c r="H24" s="105"/>
    </row>
    <row r="25" spans="1:8">
      <c r="A25" s="103"/>
      <c r="B25" s="104" t="s">
        <v>41</v>
      </c>
      <c r="C25" s="104" t="s">
        <v>161</v>
      </c>
      <c r="D25" s="105">
        <v>0</v>
      </c>
      <c r="E25" s="105">
        <v>0</v>
      </c>
      <c r="F25" s="105">
        <v>0</v>
      </c>
      <c r="G25" s="105">
        <v>0</v>
      </c>
      <c r="H25" s="105">
        <v>0</v>
      </c>
    </row>
    <row r="26" spans="1:8">
      <c r="A26" s="103"/>
      <c r="B26" s="104" t="s">
        <v>43</v>
      </c>
      <c r="C26" s="104" t="s">
        <v>162</v>
      </c>
      <c r="D26" s="105">
        <v>0</v>
      </c>
      <c r="E26" s="105">
        <v>0</v>
      </c>
      <c r="F26" s="105">
        <v>0</v>
      </c>
      <c r="G26" s="105">
        <v>0</v>
      </c>
      <c r="H26" s="105">
        <v>0</v>
      </c>
    </row>
    <row r="27" spans="1:8">
      <c r="A27" s="103" t="s">
        <v>130</v>
      </c>
      <c r="B27" s="165" t="s">
        <v>163</v>
      </c>
      <c r="C27" s="104"/>
      <c r="D27" s="105">
        <v>0</v>
      </c>
      <c r="E27" s="105">
        <v>0</v>
      </c>
      <c r="F27" s="105">
        <v>0</v>
      </c>
      <c r="G27" s="105">
        <v>0</v>
      </c>
      <c r="H27" s="105">
        <v>0</v>
      </c>
    </row>
    <row r="28" spans="1:8">
      <c r="A28" s="103" t="s">
        <v>132</v>
      </c>
      <c r="B28" s="165" t="s">
        <v>102</v>
      </c>
      <c r="C28" s="104"/>
      <c r="D28" s="105">
        <v>700000</v>
      </c>
      <c r="E28" s="105">
        <v>700000</v>
      </c>
      <c r="F28" s="105">
        <v>0</v>
      </c>
      <c r="G28" s="105">
        <v>0</v>
      </c>
      <c r="H28" s="105">
        <v>2128</v>
      </c>
    </row>
    <row r="29" spans="1:8">
      <c r="A29" s="103" t="s">
        <v>133</v>
      </c>
      <c r="B29" s="104" t="s">
        <v>87</v>
      </c>
      <c r="C29" s="104"/>
      <c r="D29" s="105">
        <v>0</v>
      </c>
      <c r="E29" s="105">
        <v>0</v>
      </c>
      <c r="F29" s="105">
        <v>0</v>
      </c>
      <c r="G29" s="105">
        <v>0</v>
      </c>
      <c r="H29" s="105">
        <v>0</v>
      </c>
    </row>
    <row r="30" spans="1:8">
      <c r="A30" s="103"/>
      <c r="B30" s="112"/>
      <c r="C30" s="112"/>
      <c r="D30" s="159"/>
      <c r="E30" s="159"/>
      <c r="F30" s="159"/>
      <c r="G30" s="159"/>
      <c r="H30" s="159"/>
    </row>
    <row r="31" spans="1:8">
      <c r="A31" s="175" t="s">
        <v>166</v>
      </c>
      <c r="B31" s="19" t="s">
        <v>87</v>
      </c>
      <c r="C31" s="15"/>
      <c r="D31" s="37">
        <v>9108191</v>
      </c>
      <c r="E31" s="37">
        <v>9108191</v>
      </c>
      <c r="F31" s="37">
        <v>0</v>
      </c>
      <c r="G31" s="37">
        <v>0</v>
      </c>
      <c r="H31" s="54">
        <v>356189</v>
      </c>
    </row>
    <row r="32" spans="1:8">
      <c r="A32" s="103"/>
      <c r="D32" s="36"/>
      <c r="E32" s="36"/>
      <c r="F32" s="36"/>
      <c r="G32" s="36"/>
      <c r="H32" s="77"/>
    </row>
    <row r="33" spans="1:8">
      <c r="A33" s="18"/>
      <c r="B33" s="19" t="s">
        <v>167</v>
      </c>
      <c r="C33" s="17"/>
      <c r="D33" s="37">
        <f>SUM(D13:D32)</f>
        <v>18350051</v>
      </c>
      <c r="E33" s="37">
        <f>SUM(E13:E32)</f>
        <v>18350051</v>
      </c>
      <c r="F33" s="37">
        <f>SUM(F13:F32)</f>
        <v>0</v>
      </c>
      <c r="G33" s="54">
        <f>SUM(G13:G32)</f>
        <v>0</v>
      </c>
      <c r="H33" s="54">
        <f>SUM(H13:H32)</f>
        <v>445753</v>
      </c>
    </row>
    <row r="35" spans="1:8">
      <c r="D35" s="11"/>
    </row>
  </sheetData>
  <mergeCells count="3">
    <mergeCell ref="D10:D11"/>
    <mergeCell ref="B9:C11"/>
    <mergeCell ref="A9:A11"/>
  </mergeCells>
  <phoneticPr fontId="2" type="noConversion"/>
  <printOptions horizontalCentered="1"/>
  <pageMargins left="0.51181102362204722" right="0.51181102362204722" top="0.51181102362204722" bottom="0.98425196850393704" header="0.23622047244094491" footer="0.23622047244094491"/>
  <pageSetup scale="76" orientation="portrait" r:id="rId1"/>
  <headerFooter scaleWithDoc="0">
    <oddFooter>&amp;C&amp;G</oddFooter>
  </headerFooter>
  <ignoredErrors>
    <ignoredError sqref="A13:A29" numberStoredAsText="1"/>
  </ignoredErrors>
  <drawing r:id="rId2"/>
  <legacyDrawingHF r:id="rId3"/>
</worksheet>
</file>

<file path=xl/worksheets/sheet5.xml><?xml version="1.0" encoding="utf-8"?>
<worksheet xmlns="http://schemas.openxmlformats.org/spreadsheetml/2006/main" xmlns:r="http://schemas.openxmlformats.org/officeDocument/2006/relationships">
  <sheetPr codeName="Sheet5"/>
  <dimension ref="A1:Q124"/>
  <sheetViews>
    <sheetView showGridLines="0" workbookViewId="0"/>
  </sheetViews>
  <sheetFormatPr defaultRowHeight="12.75"/>
  <cols>
    <col min="1" max="1" width="5.7109375" customWidth="1"/>
    <col min="2" max="3" width="2.7109375" customWidth="1"/>
    <col min="4" max="4" width="35.28515625" customWidth="1"/>
    <col min="5" max="16" width="12.7109375" customWidth="1"/>
  </cols>
  <sheetData>
    <row r="1" spans="1:16" s="72" customFormat="1">
      <c r="A1" s="26"/>
      <c r="B1" s="27"/>
      <c r="C1" s="27"/>
      <c r="D1" s="27"/>
      <c r="E1" s="27"/>
      <c r="F1" s="27"/>
      <c r="G1" s="27"/>
      <c r="H1" s="27"/>
      <c r="I1" s="27"/>
      <c r="J1" s="27"/>
      <c r="K1" s="27"/>
      <c r="L1" s="27"/>
      <c r="M1" s="27"/>
      <c r="N1" s="27"/>
      <c r="O1" s="27"/>
      <c r="P1" s="28"/>
    </row>
    <row r="2" spans="1:16" s="72" customFormat="1">
      <c r="A2" s="29"/>
      <c r="B2" s="4"/>
      <c r="C2" s="4"/>
      <c r="D2" s="4"/>
      <c r="E2" s="4"/>
      <c r="F2" s="4"/>
      <c r="G2" s="4"/>
      <c r="H2" s="4"/>
      <c r="I2" s="4"/>
      <c r="J2" s="4"/>
      <c r="K2" s="4"/>
      <c r="L2" s="4"/>
      <c r="M2" s="4"/>
      <c r="N2" s="4"/>
      <c r="O2" s="4"/>
      <c r="P2" s="30"/>
    </row>
    <row r="3" spans="1:16" s="72" customFormat="1">
      <c r="A3" s="29"/>
      <c r="B3" s="4"/>
      <c r="C3" s="4"/>
      <c r="D3" s="4"/>
      <c r="E3" s="4"/>
      <c r="F3" s="4"/>
      <c r="G3" s="4"/>
      <c r="H3" s="4"/>
      <c r="I3" s="4"/>
      <c r="J3" s="4"/>
      <c r="K3" s="4"/>
      <c r="L3" s="4"/>
      <c r="M3" s="4"/>
      <c r="N3" s="4"/>
      <c r="O3" s="4"/>
      <c r="P3" s="30"/>
    </row>
    <row r="4" spans="1:16" s="72" customFormat="1">
      <c r="A4" s="29"/>
      <c r="B4" s="4"/>
      <c r="C4" s="4"/>
      <c r="D4" s="4"/>
      <c r="E4" s="4"/>
      <c r="F4" s="4"/>
      <c r="G4" s="4"/>
      <c r="H4" s="4"/>
      <c r="I4" s="4"/>
      <c r="J4" s="4"/>
      <c r="K4" s="4"/>
      <c r="L4" s="4"/>
      <c r="M4" s="4"/>
      <c r="N4" s="4"/>
      <c r="O4" s="4"/>
      <c r="P4" s="30"/>
    </row>
    <row r="5" spans="1:16">
      <c r="A5" s="90" t="s">
        <v>310</v>
      </c>
      <c r="B5" s="91"/>
      <c r="C5" s="91"/>
      <c r="D5" s="91"/>
      <c r="E5" s="91"/>
      <c r="F5" s="91"/>
      <c r="G5" s="91"/>
      <c r="H5" s="91"/>
      <c r="I5" s="91"/>
      <c r="J5" s="91"/>
      <c r="K5" s="91"/>
      <c r="L5" s="91"/>
      <c r="M5" s="91"/>
      <c r="N5" s="91"/>
      <c r="O5" s="91"/>
      <c r="P5" s="92"/>
    </row>
    <row r="6" spans="1:16">
      <c r="A6" s="93" t="s">
        <v>515</v>
      </c>
      <c r="B6" s="94"/>
      <c r="C6" s="94"/>
      <c r="D6" s="94"/>
      <c r="E6" s="94"/>
      <c r="F6" s="94"/>
      <c r="G6" s="94"/>
      <c r="H6" s="94"/>
      <c r="I6" s="94"/>
      <c r="J6" s="94"/>
      <c r="K6" s="94"/>
      <c r="L6" s="94"/>
      <c r="M6" s="94"/>
      <c r="N6" s="94"/>
      <c r="O6" s="94"/>
      <c r="P6" s="95"/>
    </row>
    <row r="7" spans="1:16">
      <c r="A7" s="93"/>
      <c r="B7" s="94"/>
      <c r="C7" s="94"/>
      <c r="D7" s="94"/>
      <c r="E7" s="94"/>
      <c r="F7" s="94"/>
      <c r="G7" s="94"/>
      <c r="H7" s="94"/>
      <c r="I7" s="94"/>
      <c r="J7" s="94"/>
      <c r="K7" s="94"/>
      <c r="L7" s="94"/>
      <c r="M7" s="94"/>
      <c r="N7" s="94"/>
      <c r="O7" s="94"/>
      <c r="P7" s="95"/>
    </row>
    <row r="8" spans="1:16">
      <c r="A8" s="96"/>
      <c r="B8" s="97"/>
      <c r="C8" s="97"/>
      <c r="D8" s="97"/>
      <c r="E8" s="97"/>
      <c r="F8" s="97"/>
      <c r="G8" s="97"/>
      <c r="H8" s="97"/>
      <c r="I8" s="97"/>
      <c r="J8" s="97"/>
      <c r="K8" s="97"/>
      <c r="L8" s="97"/>
      <c r="M8" s="97"/>
      <c r="N8" s="179"/>
      <c r="O8" s="179"/>
      <c r="P8" s="98" t="s">
        <v>366</v>
      </c>
    </row>
    <row r="9" spans="1:16">
      <c r="A9" s="363" t="s">
        <v>0</v>
      </c>
      <c r="B9" s="382" t="s">
        <v>31</v>
      </c>
      <c r="C9" s="383"/>
      <c r="D9" s="384"/>
      <c r="E9" s="12" t="s">
        <v>2</v>
      </c>
      <c r="F9" s="40"/>
      <c r="G9" s="40"/>
      <c r="H9" s="40"/>
      <c r="I9" s="40"/>
      <c r="J9" s="40"/>
      <c r="K9" s="40"/>
      <c r="L9" s="40"/>
      <c r="M9" s="40"/>
      <c r="N9" s="40"/>
      <c r="O9" s="40"/>
      <c r="P9" s="41"/>
    </row>
    <row r="10" spans="1:16">
      <c r="A10" s="380"/>
      <c r="B10" s="385"/>
      <c r="C10" s="386"/>
      <c r="D10" s="387"/>
      <c r="E10" s="265">
        <f>Sheet2!E10</f>
        <v>42369</v>
      </c>
      <c r="F10" s="40"/>
      <c r="G10" s="40"/>
      <c r="H10" s="40"/>
      <c r="I10" s="40"/>
      <c r="J10" s="41"/>
      <c r="K10" s="265">
        <f>Sheet2!F10</f>
        <v>42004</v>
      </c>
      <c r="L10" s="249"/>
      <c r="M10" s="249"/>
      <c r="N10" s="249"/>
      <c r="O10" s="249"/>
      <c r="P10" s="250"/>
    </row>
    <row r="11" spans="1:16">
      <c r="A11" s="381"/>
      <c r="B11" s="388"/>
      <c r="C11" s="389"/>
      <c r="D11" s="390"/>
      <c r="E11" s="39" t="s">
        <v>168</v>
      </c>
      <c r="F11" s="39" t="s">
        <v>169</v>
      </c>
      <c r="G11" s="39" t="s">
        <v>170</v>
      </c>
      <c r="H11" s="39" t="s">
        <v>171</v>
      </c>
      <c r="I11" s="39" t="s">
        <v>172</v>
      </c>
      <c r="J11" s="39" t="s">
        <v>173</v>
      </c>
      <c r="K11" s="39" t="s">
        <v>168</v>
      </c>
      <c r="L11" s="39" t="s">
        <v>169</v>
      </c>
      <c r="M11" s="39" t="s">
        <v>170</v>
      </c>
      <c r="N11" s="39" t="s">
        <v>171</v>
      </c>
      <c r="O11" s="39" t="s">
        <v>172</v>
      </c>
      <c r="P11" s="39" t="s">
        <v>173</v>
      </c>
    </row>
    <row r="12" spans="1:16">
      <c r="A12" s="52" t="s">
        <v>174</v>
      </c>
      <c r="B12" s="34" t="s">
        <v>175</v>
      </c>
      <c r="C12" s="15"/>
      <c r="D12" s="15"/>
      <c r="E12" s="77"/>
      <c r="F12" s="77"/>
      <c r="G12" s="77"/>
      <c r="H12" s="77"/>
      <c r="I12" s="77"/>
      <c r="J12" s="77"/>
      <c r="K12" s="77"/>
      <c r="L12" s="77"/>
      <c r="M12" s="77"/>
      <c r="N12" s="77"/>
      <c r="O12" s="77"/>
      <c r="P12" s="77"/>
    </row>
    <row r="13" spans="1:16">
      <c r="A13" s="99" t="s">
        <v>128</v>
      </c>
      <c r="B13" s="100" t="s">
        <v>6</v>
      </c>
      <c r="C13" s="100"/>
      <c r="D13" s="100"/>
      <c r="E13" s="102"/>
      <c r="F13" s="102"/>
      <c r="G13" s="102"/>
      <c r="H13" s="102"/>
      <c r="I13" s="102"/>
      <c r="J13" s="102"/>
      <c r="K13" s="102"/>
      <c r="L13" s="102"/>
      <c r="M13" s="102"/>
      <c r="N13" s="102"/>
      <c r="O13" s="102"/>
      <c r="P13" s="102"/>
    </row>
    <row r="14" spans="1:16">
      <c r="A14" s="103"/>
      <c r="B14" s="104" t="s">
        <v>41</v>
      </c>
      <c r="C14" s="104" t="s">
        <v>42</v>
      </c>
      <c r="D14" s="104"/>
      <c r="E14" s="106">
        <v>400000</v>
      </c>
      <c r="F14" s="106">
        <v>0</v>
      </c>
      <c r="G14" s="106">
        <v>0</v>
      </c>
      <c r="H14" s="106">
        <v>0</v>
      </c>
      <c r="I14" s="106">
        <v>0</v>
      </c>
      <c r="J14" s="106">
        <f>SUM(E14:I14)</f>
        <v>400000</v>
      </c>
      <c r="K14" s="106">
        <v>610000</v>
      </c>
      <c r="L14" s="106">
        <v>0</v>
      </c>
      <c r="M14" s="106">
        <v>0</v>
      </c>
      <c r="N14" s="106">
        <v>0</v>
      </c>
      <c r="O14" s="106">
        <v>0</v>
      </c>
      <c r="P14" s="106">
        <f>SUM(K14:O14)</f>
        <v>610000</v>
      </c>
    </row>
    <row r="15" spans="1:16">
      <c r="A15" s="103"/>
      <c r="B15" s="104" t="s">
        <v>43</v>
      </c>
      <c r="C15" s="104" t="s">
        <v>44</v>
      </c>
      <c r="D15" s="104"/>
      <c r="E15" s="106">
        <v>41355</v>
      </c>
      <c r="F15" s="106">
        <v>0</v>
      </c>
      <c r="G15" s="106">
        <v>0</v>
      </c>
      <c r="H15" s="106">
        <v>0</v>
      </c>
      <c r="I15" s="106">
        <v>0</v>
      </c>
      <c r="J15" s="106">
        <f>SUM(E15:I15)</f>
        <v>41355</v>
      </c>
      <c r="K15" s="106">
        <v>0</v>
      </c>
      <c r="L15" s="106">
        <v>0</v>
      </c>
      <c r="M15" s="106">
        <v>0</v>
      </c>
      <c r="N15" s="106">
        <v>0</v>
      </c>
      <c r="O15" s="106">
        <v>0</v>
      </c>
      <c r="P15" s="106">
        <f>SUM(K15:O15)</f>
        <v>0</v>
      </c>
    </row>
    <row r="16" spans="1:16">
      <c r="A16" s="103" t="s">
        <v>129</v>
      </c>
      <c r="B16" s="107" t="s">
        <v>264</v>
      </c>
      <c r="C16" s="104"/>
      <c r="D16" s="104"/>
      <c r="E16" s="106"/>
      <c r="F16" s="106"/>
      <c r="G16" s="106"/>
      <c r="H16" s="106"/>
      <c r="I16" s="106"/>
      <c r="J16" s="106"/>
      <c r="K16" s="106"/>
      <c r="L16" s="106"/>
      <c r="M16" s="106"/>
      <c r="N16" s="106"/>
      <c r="O16" s="106"/>
      <c r="P16" s="106"/>
    </row>
    <row r="17" spans="1:16">
      <c r="A17" s="103"/>
      <c r="B17" s="104" t="s">
        <v>41</v>
      </c>
      <c r="C17" s="104" t="s">
        <v>42</v>
      </c>
      <c r="D17" s="104"/>
      <c r="E17" s="106">
        <v>0</v>
      </c>
      <c r="F17" s="106">
        <v>0</v>
      </c>
      <c r="G17" s="106">
        <v>0</v>
      </c>
      <c r="H17" s="106">
        <v>0</v>
      </c>
      <c r="I17" s="106">
        <v>0</v>
      </c>
      <c r="J17" s="106">
        <f>SUM(E17:I17)</f>
        <v>0</v>
      </c>
      <c r="K17" s="106">
        <v>0</v>
      </c>
      <c r="L17" s="106">
        <v>0</v>
      </c>
      <c r="M17" s="106">
        <v>0</v>
      </c>
      <c r="N17" s="106">
        <v>0</v>
      </c>
      <c r="O17" s="106">
        <v>0</v>
      </c>
      <c r="P17" s="106">
        <f>SUM(K17:O17)</f>
        <v>0</v>
      </c>
    </row>
    <row r="18" spans="1:16">
      <c r="A18" s="103"/>
      <c r="B18" s="104" t="s">
        <v>43</v>
      </c>
      <c r="C18" s="104" t="s">
        <v>44</v>
      </c>
      <c r="D18" s="104"/>
      <c r="E18" s="106">
        <v>0</v>
      </c>
      <c r="F18" s="106">
        <v>0</v>
      </c>
      <c r="G18" s="106">
        <v>0</v>
      </c>
      <c r="H18" s="106">
        <v>0</v>
      </c>
      <c r="I18" s="106">
        <v>0</v>
      </c>
      <c r="J18" s="106">
        <f>SUM(E18:I18)</f>
        <v>0</v>
      </c>
      <c r="K18" s="106">
        <v>0</v>
      </c>
      <c r="L18" s="106">
        <v>0</v>
      </c>
      <c r="M18" s="106">
        <v>0</v>
      </c>
      <c r="N18" s="106">
        <v>0</v>
      </c>
      <c r="O18" s="106">
        <v>0</v>
      </c>
      <c r="P18" s="106">
        <f>SUM(K18:O18)</f>
        <v>0</v>
      </c>
    </row>
    <row r="19" spans="1:16">
      <c r="A19" s="103" t="s">
        <v>130</v>
      </c>
      <c r="B19" s="104" t="s">
        <v>7</v>
      </c>
      <c r="C19" s="104"/>
      <c r="D19" s="104"/>
      <c r="E19" s="106"/>
      <c r="F19" s="106"/>
      <c r="G19" s="106"/>
      <c r="H19" s="106"/>
      <c r="I19" s="106"/>
      <c r="J19" s="106"/>
      <c r="K19" s="106"/>
      <c r="L19" s="106"/>
      <c r="M19" s="106"/>
      <c r="N19" s="106"/>
      <c r="O19" s="106"/>
      <c r="P19" s="106"/>
    </row>
    <row r="20" spans="1:16">
      <c r="A20" s="103"/>
      <c r="B20" s="104" t="s">
        <v>41</v>
      </c>
      <c r="C20" s="104" t="s">
        <v>42</v>
      </c>
      <c r="D20" s="104"/>
      <c r="E20" s="106">
        <v>0</v>
      </c>
      <c r="F20" s="106">
        <v>0</v>
      </c>
      <c r="G20" s="106">
        <v>0</v>
      </c>
      <c r="H20" s="106">
        <v>0</v>
      </c>
      <c r="I20" s="106">
        <v>0</v>
      </c>
      <c r="J20" s="106">
        <f>SUM(E20:I20)</f>
        <v>0</v>
      </c>
      <c r="K20" s="106">
        <v>0</v>
      </c>
      <c r="L20" s="106">
        <v>0</v>
      </c>
      <c r="M20" s="106">
        <v>0</v>
      </c>
      <c r="N20" s="106">
        <v>0</v>
      </c>
      <c r="O20" s="106">
        <v>0</v>
      </c>
      <c r="P20" s="106">
        <f>SUM(K20:O20)</f>
        <v>0</v>
      </c>
    </row>
    <row r="21" spans="1:16">
      <c r="A21" s="103"/>
      <c r="B21" s="104" t="s">
        <v>43</v>
      </c>
      <c r="C21" s="104" t="s">
        <v>44</v>
      </c>
      <c r="D21" s="104"/>
      <c r="E21" s="106">
        <v>0</v>
      </c>
      <c r="F21" s="106">
        <v>0</v>
      </c>
      <c r="G21" s="106">
        <v>0</v>
      </c>
      <c r="H21" s="106">
        <v>0</v>
      </c>
      <c r="I21" s="106">
        <v>0</v>
      </c>
      <c r="J21" s="106">
        <f>SUM(E21:I21)</f>
        <v>0</v>
      </c>
      <c r="K21" s="106">
        <v>0</v>
      </c>
      <c r="L21" s="106">
        <v>0</v>
      </c>
      <c r="M21" s="106">
        <v>0</v>
      </c>
      <c r="N21" s="106">
        <v>0</v>
      </c>
      <c r="O21" s="106">
        <v>0</v>
      </c>
      <c r="P21" s="106">
        <f>SUM(K21:O21)</f>
        <v>0</v>
      </c>
    </row>
    <row r="22" spans="1:16" ht="25.5" customHeight="1">
      <c r="A22" s="110" t="s">
        <v>132</v>
      </c>
      <c r="B22" s="366" t="s">
        <v>203</v>
      </c>
      <c r="C22" s="360"/>
      <c r="D22" s="360"/>
      <c r="E22" s="106"/>
      <c r="F22" s="106"/>
      <c r="G22" s="106"/>
      <c r="H22" s="106"/>
      <c r="I22" s="106"/>
      <c r="J22" s="106"/>
      <c r="K22" s="106"/>
      <c r="L22" s="106"/>
      <c r="M22" s="106"/>
      <c r="N22" s="106"/>
      <c r="O22" s="106"/>
      <c r="P22" s="106"/>
    </row>
    <row r="23" spans="1:16">
      <c r="A23" s="103"/>
      <c r="B23" s="104" t="s">
        <v>41</v>
      </c>
      <c r="C23" s="104" t="s">
        <v>42</v>
      </c>
      <c r="D23" s="104"/>
      <c r="E23" s="106">
        <v>0</v>
      </c>
      <c r="F23" s="106">
        <v>0</v>
      </c>
      <c r="G23" s="106">
        <v>0</v>
      </c>
      <c r="H23" s="106">
        <v>0</v>
      </c>
      <c r="I23" s="106">
        <v>0</v>
      </c>
      <c r="J23" s="106">
        <f>SUM(E23:I23)</f>
        <v>0</v>
      </c>
      <c r="K23" s="106">
        <v>0</v>
      </c>
      <c r="L23" s="106">
        <v>0</v>
      </c>
      <c r="M23" s="106">
        <v>0</v>
      </c>
      <c r="N23" s="106">
        <v>0</v>
      </c>
      <c r="O23" s="106">
        <v>0</v>
      </c>
      <c r="P23" s="106">
        <f>SUM(K23:O23)</f>
        <v>0</v>
      </c>
    </row>
    <row r="24" spans="1:16">
      <c r="A24" s="103"/>
      <c r="B24" s="104" t="s">
        <v>43</v>
      </c>
      <c r="C24" s="104" t="s">
        <v>44</v>
      </c>
      <c r="D24" s="104"/>
      <c r="E24" s="106">
        <v>0</v>
      </c>
      <c r="F24" s="106">
        <v>0</v>
      </c>
      <c r="G24" s="106">
        <v>0</v>
      </c>
      <c r="H24" s="106">
        <v>0</v>
      </c>
      <c r="I24" s="106">
        <v>0</v>
      </c>
      <c r="J24" s="106">
        <f>SUM(E24:I24)</f>
        <v>0</v>
      </c>
      <c r="K24" s="106">
        <v>0</v>
      </c>
      <c r="L24" s="106">
        <v>0</v>
      </c>
      <c r="M24" s="106">
        <v>0</v>
      </c>
      <c r="N24" s="106">
        <v>0</v>
      </c>
      <c r="O24" s="106">
        <v>0</v>
      </c>
      <c r="P24" s="106">
        <f>SUM(K24:O24)</f>
        <v>0</v>
      </c>
    </row>
    <row r="25" spans="1:16" ht="25.5" customHeight="1">
      <c r="A25" s="110" t="s">
        <v>133</v>
      </c>
      <c r="B25" s="360" t="s">
        <v>184</v>
      </c>
      <c r="C25" s="360"/>
      <c r="D25" s="360"/>
      <c r="E25" s="106"/>
      <c r="F25" s="106"/>
      <c r="G25" s="106"/>
      <c r="H25" s="106"/>
      <c r="I25" s="106"/>
      <c r="J25" s="106"/>
      <c r="K25" s="106"/>
      <c r="L25" s="106"/>
      <c r="M25" s="106"/>
      <c r="N25" s="106"/>
      <c r="O25" s="106"/>
      <c r="P25" s="106"/>
    </row>
    <row r="26" spans="1:16">
      <c r="A26" s="103"/>
      <c r="B26" s="104" t="s">
        <v>41</v>
      </c>
      <c r="C26" s="104" t="s">
        <v>42</v>
      </c>
      <c r="D26" s="104"/>
      <c r="E26" s="106">
        <v>0</v>
      </c>
      <c r="F26" s="106">
        <v>0</v>
      </c>
      <c r="G26" s="106">
        <v>0</v>
      </c>
      <c r="H26" s="106">
        <v>0</v>
      </c>
      <c r="I26" s="106">
        <v>0</v>
      </c>
      <c r="J26" s="106">
        <f>SUM(E26:I26)</f>
        <v>0</v>
      </c>
      <c r="K26" s="106">
        <v>0</v>
      </c>
      <c r="L26" s="106">
        <v>0</v>
      </c>
      <c r="M26" s="106">
        <v>0</v>
      </c>
      <c r="N26" s="106">
        <v>0</v>
      </c>
      <c r="O26" s="106">
        <v>0</v>
      </c>
      <c r="P26" s="106">
        <f>SUM(K26:O26)</f>
        <v>0</v>
      </c>
    </row>
    <row r="27" spans="1:16">
      <c r="A27" s="103"/>
      <c r="B27" s="104" t="s">
        <v>43</v>
      </c>
      <c r="C27" s="104" t="s">
        <v>44</v>
      </c>
      <c r="D27" s="104"/>
      <c r="E27" s="106">
        <v>0</v>
      </c>
      <c r="F27" s="106">
        <v>0</v>
      </c>
      <c r="G27" s="106">
        <v>0</v>
      </c>
      <c r="H27" s="106">
        <v>0</v>
      </c>
      <c r="I27" s="106">
        <v>0</v>
      </c>
      <c r="J27" s="106">
        <f>SUM(E27:I27)</f>
        <v>0</v>
      </c>
      <c r="K27" s="106">
        <v>0</v>
      </c>
      <c r="L27" s="106">
        <v>0</v>
      </c>
      <c r="M27" s="106">
        <v>0</v>
      </c>
      <c r="N27" s="106">
        <v>0</v>
      </c>
      <c r="O27" s="106">
        <v>0</v>
      </c>
      <c r="P27" s="106">
        <f>SUM(K27:O27)</f>
        <v>0</v>
      </c>
    </row>
    <row r="28" spans="1:16">
      <c r="A28" s="103" t="s">
        <v>134</v>
      </c>
      <c r="B28" s="107" t="s">
        <v>8</v>
      </c>
      <c r="C28" s="104"/>
      <c r="D28" s="104"/>
      <c r="E28" s="106">
        <v>0</v>
      </c>
      <c r="F28" s="106">
        <v>0</v>
      </c>
      <c r="G28" s="106">
        <v>0</v>
      </c>
      <c r="H28" s="106">
        <v>0</v>
      </c>
      <c r="I28" s="106">
        <v>0</v>
      </c>
      <c r="J28" s="106">
        <f>SUM(E28:I28)</f>
        <v>0</v>
      </c>
      <c r="K28" s="106">
        <v>0</v>
      </c>
      <c r="L28" s="106">
        <v>0</v>
      </c>
      <c r="M28" s="106">
        <v>0</v>
      </c>
      <c r="N28" s="106">
        <v>0</v>
      </c>
      <c r="O28" s="106">
        <v>0</v>
      </c>
      <c r="P28" s="106">
        <f>SUM(K28:O28)</f>
        <v>0</v>
      </c>
    </row>
    <row r="29" spans="1:16">
      <c r="A29" s="103" t="s">
        <v>135</v>
      </c>
      <c r="B29" s="104" t="s">
        <v>9</v>
      </c>
      <c r="C29" s="104"/>
      <c r="D29" s="104"/>
      <c r="E29" s="106"/>
      <c r="F29" s="106"/>
      <c r="G29" s="106"/>
      <c r="H29" s="106"/>
      <c r="I29" s="106"/>
      <c r="J29" s="106"/>
      <c r="K29" s="106"/>
      <c r="L29" s="106"/>
      <c r="M29" s="106"/>
      <c r="N29" s="106"/>
      <c r="O29" s="106"/>
      <c r="P29" s="106"/>
    </row>
    <row r="30" spans="1:16" ht="25.5" customHeight="1">
      <c r="A30" s="103"/>
      <c r="B30" s="141" t="s">
        <v>41</v>
      </c>
      <c r="C30" s="360" t="s">
        <v>177</v>
      </c>
      <c r="D30" s="360"/>
      <c r="E30" s="106"/>
      <c r="F30" s="106"/>
      <c r="G30" s="106"/>
      <c r="H30" s="106"/>
      <c r="I30" s="106"/>
      <c r="J30" s="106"/>
      <c r="K30" s="106"/>
      <c r="L30" s="106"/>
      <c r="M30" s="106"/>
      <c r="N30" s="106"/>
      <c r="O30" s="106"/>
      <c r="P30" s="106"/>
    </row>
    <row r="31" spans="1:16">
      <c r="A31" s="103"/>
      <c r="B31" s="104"/>
      <c r="C31" s="104" t="s">
        <v>45</v>
      </c>
      <c r="D31" s="104" t="s">
        <v>42</v>
      </c>
      <c r="E31" s="106">
        <v>188</v>
      </c>
      <c r="F31" s="106">
        <v>0</v>
      </c>
      <c r="G31" s="106">
        <v>0</v>
      </c>
      <c r="H31" s="106">
        <v>0</v>
      </c>
      <c r="I31" s="106">
        <v>0</v>
      </c>
      <c r="J31" s="106">
        <f>SUM(E31:I31)</f>
        <v>188</v>
      </c>
      <c r="K31" s="106">
        <v>172</v>
      </c>
      <c r="L31" s="106">
        <v>0</v>
      </c>
      <c r="M31" s="106">
        <v>0</v>
      </c>
      <c r="N31" s="106">
        <v>0</v>
      </c>
      <c r="O31" s="106">
        <v>0</v>
      </c>
      <c r="P31" s="106">
        <f>SUM(K31:O31)</f>
        <v>172</v>
      </c>
    </row>
    <row r="32" spans="1:16">
      <c r="A32" s="103"/>
      <c r="B32" s="104"/>
      <c r="C32" s="104" t="s">
        <v>46</v>
      </c>
      <c r="D32" s="104" t="s">
        <v>44</v>
      </c>
      <c r="E32" s="106">
        <v>0</v>
      </c>
      <c r="F32" s="106">
        <v>0</v>
      </c>
      <c r="G32" s="106">
        <v>0</v>
      </c>
      <c r="H32" s="106">
        <v>0</v>
      </c>
      <c r="I32" s="106">
        <v>0</v>
      </c>
      <c r="J32" s="106">
        <f>SUM(E32:I32)</f>
        <v>0</v>
      </c>
      <c r="K32" s="106">
        <v>0</v>
      </c>
      <c r="L32" s="106">
        <v>0</v>
      </c>
      <c r="M32" s="106">
        <v>0</v>
      </c>
      <c r="N32" s="106">
        <v>0</v>
      </c>
      <c r="O32" s="106">
        <v>0</v>
      </c>
      <c r="P32" s="106">
        <f>SUM(K32:O32)</f>
        <v>0</v>
      </c>
    </row>
    <row r="33" spans="1:16">
      <c r="A33" s="103"/>
      <c r="B33" s="104" t="s">
        <v>43</v>
      </c>
      <c r="C33" s="104" t="s">
        <v>178</v>
      </c>
      <c r="D33" s="104"/>
      <c r="E33" s="106"/>
      <c r="F33" s="106"/>
      <c r="G33" s="106"/>
      <c r="H33" s="106"/>
      <c r="I33" s="106"/>
      <c r="J33" s="106"/>
      <c r="K33" s="106"/>
      <c r="L33" s="106"/>
      <c r="M33" s="106"/>
      <c r="N33" s="106"/>
      <c r="O33" s="106"/>
      <c r="P33" s="106"/>
    </row>
    <row r="34" spans="1:16">
      <c r="A34" s="103"/>
      <c r="B34" s="104"/>
      <c r="C34" s="104" t="s">
        <v>45</v>
      </c>
      <c r="D34" s="104" t="s">
        <v>42</v>
      </c>
      <c r="E34" s="106">
        <v>108172</v>
      </c>
      <c r="F34" s="106">
        <v>533903</v>
      </c>
      <c r="G34" s="106">
        <v>242112</v>
      </c>
      <c r="H34" s="106">
        <v>0</v>
      </c>
      <c r="I34" s="106">
        <v>30</v>
      </c>
      <c r="J34" s="106">
        <f>SUM(E34:I34)</f>
        <v>884217</v>
      </c>
      <c r="K34" s="106">
        <v>642567</v>
      </c>
      <c r="L34" s="106">
        <v>0</v>
      </c>
      <c r="M34" s="106">
        <v>0</v>
      </c>
      <c r="N34" s="106">
        <v>243409</v>
      </c>
      <c r="O34" s="106">
        <v>0</v>
      </c>
      <c r="P34" s="106">
        <f>SUM(K34:O34)</f>
        <v>885976</v>
      </c>
    </row>
    <row r="35" spans="1:16">
      <c r="A35" s="103"/>
      <c r="B35" s="104"/>
      <c r="C35" s="104" t="s">
        <v>46</v>
      </c>
      <c r="D35" s="104" t="s">
        <v>44</v>
      </c>
      <c r="E35" s="106">
        <v>39580</v>
      </c>
      <c r="F35" s="106">
        <v>0</v>
      </c>
      <c r="G35" s="106">
        <v>0</v>
      </c>
      <c r="H35" s="106">
        <v>0</v>
      </c>
      <c r="I35" s="106">
        <v>0</v>
      </c>
      <c r="J35" s="106">
        <f>SUM(E35:I35)</f>
        <v>39580</v>
      </c>
      <c r="K35" s="106">
        <v>23879</v>
      </c>
      <c r="L35" s="106">
        <v>0</v>
      </c>
      <c r="M35" s="106">
        <v>0</v>
      </c>
      <c r="N35" s="106">
        <v>0</v>
      </c>
      <c r="O35" s="106">
        <v>0</v>
      </c>
      <c r="P35" s="106">
        <f>SUM(K35:O35)</f>
        <v>23879</v>
      </c>
    </row>
    <row r="36" spans="1:16">
      <c r="A36" s="103"/>
      <c r="B36" s="104" t="s">
        <v>50</v>
      </c>
      <c r="C36" s="104" t="s">
        <v>179</v>
      </c>
      <c r="D36" s="104"/>
      <c r="E36" s="106"/>
      <c r="F36" s="106"/>
      <c r="G36" s="106"/>
      <c r="H36" s="106"/>
      <c r="I36" s="106"/>
      <c r="J36" s="106"/>
      <c r="K36" s="106"/>
      <c r="L36" s="106"/>
      <c r="M36" s="106"/>
      <c r="N36" s="106"/>
      <c r="O36" s="106"/>
      <c r="P36" s="106"/>
    </row>
    <row r="37" spans="1:16">
      <c r="A37" s="103"/>
      <c r="B37" s="104"/>
      <c r="C37" s="104" t="s">
        <v>45</v>
      </c>
      <c r="D37" s="104" t="s">
        <v>42</v>
      </c>
      <c r="E37" s="106">
        <v>0</v>
      </c>
      <c r="F37" s="106">
        <v>213113</v>
      </c>
      <c r="G37" s="106">
        <v>171804</v>
      </c>
      <c r="H37" s="106">
        <v>0</v>
      </c>
      <c r="I37" s="106">
        <v>0</v>
      </c>
      <c r="J37" s="106">
        <f t="shared" ref="J37:J42" si="0">SUM(E37:I37)</f>
        <v>384917</v>
      </c>
      <c r="K37" s="106">
        <v>212868</v>
      </c>
      <c r="L37" s="106">
        <v>0</v>
      </c>
      <c r="M37" s="106">
        <v>0</v>
      </c>
      <c r="N37" s="106">
        <v>183251</v>
      </c>
      <c r="O37" s="106">
        <v>0</v>
      </c>
      <c r="P37" s="106">
        <f t="shared" ref="P37:P42" si="1">SUM(K37:O37)</f>
        <v>396119</v>
      </c>
    </row>
    <row r="38" spans="1:16">
      <c r="A38" s="103"/>
      <c r="B38" s="104"/>
      <c r="C38" s="104" t="s">
        <v>46</v>
      </c>
      <c r="D38" s="104" t="s">
        <v>44</v>
      </c>
      <c r="E38" s="106">
        <v>0</v>
      </c>
      <c r="F38" s="106">
        <v>0</v>
      </c>
      <c r="G38" s="106">
        <v>0</v>
      </c>
      <c r="H38" s="106">
        <v>0</v>
      </c>
      <c r="I38" s="106">
        <v>0</v>
      </c>
      <c r="J38" s="106">
        <f t="shared" si="0"/>
        <v>0</v>
      </c>
      <c r="K38" s="106">
        <v>0</v>
      </c>
      <c r="L38" s="106">
        <v>0</v>
      </c>
      <c r="M38" s="106">
        <v>0</v>
      </c>
      <c r="N38" s="106">
        <v>0</v>
      </c>
      <c r="O38" s="106">
        <v>0</v>
      </c>
      <c r="P38" s="106">
        <f t="shared" si="1"/>
        <v>0</v>
      </c>
    </row>
    <row r="39" spans="1:16">
      <c r="A39" s="103"/>
      <c r="B39" s="104" t="s">
        <v>52</v>
      </c>
      <c r="C39" s="104" t="s">
        <v>180</v>
      </c>
      <c r="D39" s="104"/>
      <c r="E39" s="106">
        <v>0</v>
      </c>
      <c r="F39" s="106">
        <v>0</v>
      </c>
      <c r="G39" s="106">
        <v>0</v>
      </c>
      <c r="H39" s="106">
        <v>0</v>
      </c>
      <c r="I39" s="106">
        <v>0</v>
      </c>
      <c r="J39" s="106">
        <f t="shared" si="0"/>
        <v>0</v>
      </c>
      <c r="K39" s="106">
        <v>0</v>
      </c>
      <c r="L39" s="106">
        <v>0</v>
      </c>
      <c r="M39" s="106">
        <v>0</v>
      </c>
      <c r="N39" s="106">
        <v>0</v>
      </c>
      <c r="O39" s="106">
        <v>0</v>
      </c>
      <c r="P39" s="106">
        <f t="shared" si="1"/>
        <v>0</v>
      </c>
    </row>
    <row r="40" spans="1:16">
      <c r="A40" s="103" t="s">
        <v>136</v>
      </c>
      <c r="B40" s="104" t="s">
        <v>12</v>
      </c>
      <c r="C40" s="104"/>
      <c r="D40" s="104"/>
      <c r="E40" s="106">
        <v>262891</v>
      </c>
      <c r="F40" s="106">
        <v>0</v>
      </c>
      <c r="G40" s="106">
        <v>0</v>
      </c>
      <c r="H40" s="106">
        <v>0</v>
      </c>
      <c r="I40" s="106">
        <v>0</v>
      </c>
      <c r="J40" s="106">
        <f t="shared" si="0"/>
        <v>262891</v>
      </c>
      <c r="K40" s="106">
        <v>249629</v>
      </c>
      <c r="L40" s="106">
        <v>0</v>
      </c>
      <c r="M40" s="106">
        <v>0</v>
      </c>
      <c r="N40" s="106">
        <v>0</v>
      </c>
      <c r="O40" s="106">
        <v>0</v>
      </c>
      <c r="P40" s="106">
        <f t="shared" si="1"/>
        <v>249629</v>
      </c>
    </row>
    <row r="41" spans="1:16">
      <c r="A41" s="103" t="s">
        <v>137</v>
      </c>
      <c r="B41" s="104" t="s">
        <v>181</v>
      </c>
      <c r="C41" s="104"/>
      <c r="D41" s="104"/>
      <c r="E41" s="106">
        <v>0</v>
      </c>
      <c r="F41" s="106">
        <v>0</v>
      </c>
      <c r="G41" s="106">
        <v>0</v>
      </c>
      <c r="H41" s="106">
        <v>0</v>
      </c>
      <c r="I41" s="106">
        <v>0</v>
      </c>
      <c r="J41" s="106">
        <f t="shared" si="0"/>
        <v>0</v>
      </c>
      <c r="K41" s="106">
        <v>0</v>
      </c>
      <c r="L41" s="106">
        <v>0</v>
      </c>
      <c r="M41" s="106">
        <v>0</v>
      </c>
      <c r="N41" s="106">
        <v>0</v>
      </c>
      <c r="O41" s="106">
        <v>0</v>
      </c>
      <c r="P41" s="106">
        <f t="shared" si="1"/>
        <v>0</v>
      </c>
    </row>
    <row r="42" spans="1:16" s="74" customFormat="1">
      <c r="A42" s="103" t="s">
        <v>138</v>
      </c>
      <c r="B42" s="104" t="s">
        <v>460</v>
      </c>
      <c r="C42" s="104"/>
      <c r="D42" s="104"/>
      <c r="E42" s="106">
        <v>46000</v>
      </c>
      <c r="F42" s="106">
        <v>0</v>
      </c>
      <c r="G42" s="106">
        <v>0</v>
      </c>
      <c r="H42" s="106">
        <v>0</v>
      </c>
      <c r="I42" s="106">
        <v>0</v>
      </c>
      <c r="J42" s="106">
        <f t="shared" si="0"/>
        <v>46000</v>
      </c>
      <c r="K42" s="106">
        <v>30000</v>
      </c>
      <c r="L42" s="106">
        <v>0</v>
      </c>
      <c r="M42" s="106">
        <v>0</v>
      </c>
      <c r="N42" s="106">
        <v>0</v>
      </c>
      <c r="O42" s="106">
        <v>0</v>
      </c>
      <c r="P42" s="106">
        <f t="shared" si="1"/>
        <v>30000</v>
      </c>
    </row>
    <row r="43" spans="1:16">
      <c r="A43" s="103" t="s">
        <v>139</v>
      </c>
      <c r="B43" s="107" t="s">
        <v>486</v>
      </c>
      <c r="C43" s="104"/>
      <c r="D43" s="104"/>
      <c r="E43" s="106"/>
      <c r="F43" s="106"/>
      <c r="G43" s="106"/>
      <c r="H43" s="106"/>
      <c r="I43" s="106"/>
      <c r="J43" s="106"/>
      <c r="K43" s="106"/>
      <c r="L43" s="106"/>
      <c r="M43" s="106"/>
      <c r="N43" s="106"/>
      <c r="O43" s="106"/>
      <c r="P43" s="106"/>
    </row>
    <row r="44" spans="1:16">
      <c r="A44" s="103"/>
      <c r="B44" s="104" t="s">
        <v>41</v>
      </c>
      <c r="C44" s="104" t="s">
        <v>42</v>
      </c>
      <c r="D44" s="104"/>
      <c r="E44" s="106">
        <v>0</v>
      </c>
      <c r="F44" s="106">
        <v>0</v>
      </c>
      <c r="G44" s="106">
        <v>0</v>
      </c>
      <c r="H44" s="106">
        <v>0</v>
      </c>
      <c r="I44" s="106">
        <v>0</v>
      </c>
      <c r="J44" s="106">
        <f>SUM(E44:I44)</f>
        <v>0</v>
      </c>
      <c r="K44" s="106">
        <v>0</v>
      </c>
      <c r="L44" s="106">
        <v>0</v>
      </c>
      <c r="M44" s="106">
        <v>0</v>
      </c>
      <c r="N44" s="106">
        <v>0</v>
      </c>
      <c r="O44" s="106">
        <v>0</v>
      </c>
      <c r="P44" s="106">
        <f>SUM(K44:O44)</f>
        <v>0</v>
      </c>
    </row>
    <row r="45" spans="1:16">
      <c r="A45" s="103"/>
      <c r="B45" s="104" t="s">
        <v>43</v>
      </c>
      <c r="C45" s="104" t="s">
        <v>44</v>
      </c>
      <c r="D45" s="104"/>
      <c r="E45" s="106">
        <v>0</v>
      </c>
      <c r="F45" s="106">
        <v>0</v>
      </c>
      <c r="G45" s="106">
        <v>0</v>
      </c>
      <c r="H45" s="106">
        <v>0</v>
      </c>
      <c r="I45" s="106">
        <v>0</v>
      </c>
      <c r="J45" s="106">
        <f>SUM(E45:I45)</f>
        <v>0</v>
      </c>
      <c r="K45" s="106">
        <v>0</v>
      </c>
      <c r="L45" s="106">
        <v>0</v>
      </c>
      <c r="M45" s="106">
        <v>0</v>
      </c>
      <c r="N45" s="106">
        <v>0</v>
      </c>
      <c r="O45" s="106">
        <v>0</v>
      </c>
      <c r="P45" s="106">
        <f>SUM(K45:O45)</f>
        <v>0</v>
      </c>
    </row>
    <row r="46" spans="1:16">
      <c r="A46" s="103" t="s">
        <v>140</v>
      </c>
      <c r="B46" s="104" t="s">
        <v>17</v>
      </c>
      <c r="C46" s="104"/>
      <c r="D46" s="104"/>
      <c r="E46" s="106">
        <v>0</v>
      </c>
      <c r="F46" s="106">
        <v>0</v>
      </c>
      <c r="G46" s="106">
        <v>0</v>
      </c>
      <c r="H46" s="106">
        <v>0</v>
      </c>
      <c r="I46" s="106">
        <v>0</v>
      </c>
      <c r="J46" s="106">
        <f>SUM(E46:I46)</f>
        <v>0</v>
      </c>
      <c r="K46" s="106">
        <v>0</v>
      </c>
      <c r="L46" s="106">
        <v>0</v>
      </c>
      <c r="M46" s="106">
        <v>0</v>
      </c>
      <c r="N46" s="106">
        <v>0</v>
      </c>
      <c r="O46" s="106">
        <v>0</v>
      </c>
      <c r="P46" s="106">
        <f>SUM(K46:O46)</f>
        <v>0</v>
      </c>
    </row>
    <row r="47" spans="1:16">
      <c r="A47" s="177"/>
      <c r="B47" s="129"/>
      <c r="C47" s="129"/>
      <c r="D47" s="130"/>
      <c r="E47" s="131"/>
      <c r="F47" s="131"/>
      <c r="G47" s="131"/>
      <c r="H47" s="131"/>
      <c r="I47" s="131"/>
      <c r="J47" s="131"/>
      <c r="K47" s="131"/>
      <c r="L47" s="131"/>
      <c r="M47" s="131"/>
      <c r="N47" s="131"/>
      <c r="O47" s="131"/>
      <c r="P47" s="131"/>
    </row>
    <row r="48" spans="1:16">
      <c r="A48" s="43" t="s">
        <v>183</v>
      </c>
      <c r="B48" s="34" t="s">
        <v>182</v>
      </c>
      <c r="C48" s="15"/>
      <c r="D48" s="15"/>
      <c r="E48" s="80"/>
      <c r="F48" s="80"/>
      <c r="G48" s="80"/>
      <c r="H48" s="80"/>
      <c r="I48" s="80"/>
      <c r="J48" s="80"/>
      <c r="K48" s="80"/>
      <c r="L48" s="80"/>
      <c r="M48" s="80"/>
      <c r="N48" s="80"/>
      <c r="O48" s="80"/>
      <c r="P48" s="33"/>
    </row>
    <row r="49" spans="1:16">
      <c r="A49" s="99" t="s">
        <v>128</v>
      </c>
      <c r="B49" s="117" t="s">
        <v>6</v>
      </c>
      <c r="C49" s="100"/>
      <c r="D49" s="118"/>
      <c r="E49" s="102"/>
      <c r="F49" s="102"/>
      <c r="G49" s="102"/>
      <c r="H49" s="102"/>
      <c r="I49" s="102"/>
      <c r="J49" s="102"/>
      <c r="K49" s="102"/>
      <c r="L49" s="102"/>
      <c r="M49" s="102"/>
      <c r="N49" s="102"/>
      <c r="O49" s="102"/>
      <c r="P49" s="102"/>
    </row>
    <row r="50" spans="1:16">
      <c r="A50" s="103"/>
      <c r="B50" s="119" t="s">
        <v>41</v>
      </c>
      <c r="C50" s="104" t="s">
        <v>42</v>
      </c>
      <c r="D50" s="120"/>
      <c r="E50" s="106">
        <v>4991742</v>
      </c>
      <c r="F50" s="106">
        <v>0</v>
      </c>
      <c r="G50" s="106">
        <v>0</v>
      </c>
      <c r="H50" s="106">
        <v>0</v>
      </c>
      <c r="I50" s="106">
        <v>0</v>
      </c>
      <c r="J50" s="106">
        <f>SUM(E50:I50)</f>
        <v>4991742</v>
      </c>
      <c r="K50" s="106">
        <v>2208088</v>
      </c>
      <c r="L50" s="106">
        <v>0</v>
      </c>
      <c r="M50" s="106">
        <v>0</v>
      </c>
      <c r="N50" s="106">
        <v>0</v>
      </c>
      <c r="O50" s="106">
        <v>0</v>
      </c>
      <c r="P50" s="106">
        <f>SUM(K50:O50)</f>
        <v>2208088</v>
      </c>
    </row>
    <row r="51" spans="1:16">
      <c r="A51" s="103"/>
      <c r="B51" s="119" t="s">
        <v>43</v>
      </c>
      <c r="C51" s="104" t="s">
        <v>44</v>
      </c>
      <c r="D51" s="120"/>
      <c r="E51" s="106">
        <v>15178965</v>
      </c>
      <c r="F51" s="106">
        <v>0</v>
      </c>
      <c r="G51" s="106">
        <v>0</v>
      </c>
      <c r="H51" s="106">
        <v>0</v>
      </c>
      <c r="I51" s="106">
        <v>0</v>
      </c>
      <c r="J51" s="106">
        <f>SUM(E51:I51)</f>
        <v>15178965</v>
      </c>
      <c r="K51" s="106">
        <v>19545243</v>
      </c>
      <c r="L51" s="106">
        <v>0</v>
      </c>
      <c r="M51" s="106">
        <v>0</v>
      </c>
      <c r="N51" s="106">
        <v>0</v>
      </c>
      <c r="O51" s="106">
        <v>0</v>
      </c>
      <c r="P51" s="106">
        <f>SUM(K51:O51)</f>
        <v>19545243</v>
      </c>
    </row>
    <row r="52" spans="1:16">
      <c r="A52" s="103" t="s">
        <v>129</v>
      </c>
      <c r="B52" s="123" t="s">
        <v>264</v>
      </c>
      <c r="C52" s="104"/>
      <c r="D52" s="120"/>
      <c r="E52" s="106"/>
      <c r="F52" s="106"/>
      <c r="G52" s="106"/>
      <c r="H52" s="106"/>
      <c r="I52" s="106"/>
      <c r="J52" s="106"/>
      <c r="K52" s="106"/>
      <c r="L52" s="106"/>
      <c r="M52" s="106"/>
      <c r="N52" s="106"/>
      <c r="O52" s="106"/>
      <c r="P52" s="106"/>
    </row>
    <row r="53" spans="1:16">
      <c r="A53" s="103"/>
      <c r="B53" s="119" t="s">
        <v>41</v>
      </c>
      <c r="C53" s="104" t="s">
        <v>42</v>
      </c>
      <c r="D53" s="120"/>
      <c r="E53" s="106">
        <v>0</v>
      </c>
      <c r="F53" s="106">
        <v>0</v>
      </c>
      <c r="G53" s="106">
        <v>0</v>
      </c>
      <c r="H53" s="106">
        <v>0</v>
      </c>
      <c r="I53" s="106">
        <v>0</v>
      </c>
      <c r="J53" s="106">
        <f>SUM(E53:I53)</f>
        <v>0</v>
      </c>
      <c r="K53" s="106">
        <v>229</v>
      </c>
      <c r="L53" s="106">
        <v>0</v>
      </c>
      <c r="M53" s="106">
        <v>0</v>
      </c>
      <c r="N53" s="106">
        <v>0</v>
      </c>
      <c r="O53" s="106">
        <v>0</v>
      </c>
      <c r="P53" s="106">
        <f>SUM(K53:O53)</f>
        <v>229</v>
      </c>
    </row>
    <row r="54" spans="1:16">
      <c r="A54" s="103"/>
      <c r="B54" s="119" t="s">
        <v>43</v>
      </c>
      <c r="C54" s="104" t="s">
        <v>44</v>
      </c>
      <c r="D54" s="120"/>
      <c r="E54" s="106">
        <v>0</v>
      </c>
      <c r="F54" s="106">
        <v>0</v>
      </c>
      <c r="G54" s="106">
        <v>0</v>
      </c>
      <c r="H54" s="106">
        <v>0</v>
      </c>
      <c r="I54" s="106">
        <v>0</v>
      </c>
      <c r="J54" s="106">
        <f>SUM(E54:I54)</f>
        <v>0</v>
      </c>
      <c r="K54" s="106">
        <v>307</v>
      </c>
      <c r="L54" s="106">
        <v>0</v>
      </c>
      <c r="M54" s="106">
        <v>0</v>
      </c>
      <c r="N54" s="106">
        <v>0</v>
      </c>
      <c r="O54" s="106">
        <v>0</v>
      </c>
      <c r="P54" s="106">
        <f>SUM(K54:O54)</f>
        <v>307</v>
      </c>
    </row>
    <row r="55" spans="1:16">
      <c r="A55" s="103" t="s">
        <v>130</v>
      </c>
      <c r="B55" s="119" t="s">
        <v>7</v>
      </c>
      <c r="C55" s="104"/>
      <c r="D55" s="120"/>
      <c r="E55" s="106"/>
      <c r="F55" s="106"/>
      <c r="G55" s="106"/>
      <c r="H55" s="106"/>
      <c r="I55" s="106"/>
      <c r="J55" s="106"/>
      <c r="K55" s="106"/>
      <c r="L55" s="106"/>
      <c r="M55" s="106"/>
      <c r="N55" s="106"/>
      <c r="O55" s="106"/>
      <c r="P55" s="106"/>
    </row>
    <row r="56" spans="1:16">
      <c r="A56" s="103"/>
      <c r="B56" s="119" t="s">
        <v>41</v>
      </c>
      <c r="C56" s="104" t="s">
        <v>42</v>
      </c>
      <c r="D56" s="120"/>
      <c r="E56" s="106">
        <v>77266663</v>
      </c>
      <c r="F56" s="106">
        <v>0</v>
      </c>
      <c r="G56" s="106">
        <v>0</v>
      </c>
      <c r="H56" s="106">
        <v>0</v>
      </c>
      <c r="I56" s="106">
        <v>0</v>
      </c>
      <c r="J56" s="106">
        <f>SUM(E56:I56)</f>
        <v>77266663</v>
      </c>
      <c r="K56" s="106">
        <v>61836489</v>
      </c>
      <c r="L56" s="106">
        <v>0</v>
      </c>
      <c r="M56" s="106">
        <v>0</v>
      </c>
      <c r="N56" s="106">
        <v>0</v>
      </c>
      <c r="O56" s="106">
        <v>0</v>
      </c>
      <c r="P56" s="106">
        <f>SUM(K56:O56)</f>
        <v>61836489</v>
      </c>
    </row>
    <row r="57" spans="1:16">
      <c r="A57" s="103"/>
      <c r="B57" s="119" t="s">
        <v>43</v>
      </c>
      <c r="C57" s="104" t="s">
        <v>44</v>
      </c>
      <c r="D57" s="120"/>
      <c r="E57" s="106">
        <v>39062435</v>
      </c>
      <c r="F57" s="106">
        <v>0</v>
      </c>
      <c r="G57" s="106">
        <v>0</v>
      </c>
      <c r="H57" s="106">
        <v>0</v>
      </c>
      <c r="I57" s="106">
        <v>0</v>
      </c>
      <c r="J57" s="106">
        <f>SUM(E57:I57)</f>
        <v>39062435</v>
      </c>
      <c r="K57" s="106">
        <v>18410095</v>
      </c>
      <c r="L57" s="106">
        <v>0</v>
      </c>
      <c r="M57" s="106">
        <v>0</v>
      </c>
      <c r="N57" s="106">
        <v>0</v>
      </c>
      <c r="O57" s="106">
        <v>0</v>
      </c>
      <c r="P57" s="106">
        <f>SUM(K57:O57)</f>
        <v>18410095</v>
      </c>
    </row>
    <row r="58" spans="1:16" ht="25.5" customHeight="1">
      <c r="A58" s="110" t="s">
        <v>132</v>
      </c>
      <c r="B58" s="379" t="s">
        <v>203</v>
      </c>
      <c r="C58" s="360"/>
      <c r="D58" s="361"/>
      <c r="E58" s="106"/>
      <c r="F58" s="106"/>
      <c r="G58" s="106"/>
      <c r="H58" s="106"/>
      <c r="I58" s="106"/>
      <c r="J58" s="106"/>
      <c r="K58" s="106"/>
      <c r="L58" s="106"/>
      <c r="M58" s="106"/>
      <c r="N58" s="106"/>
      <c r="O58" s="106"/>
      <c r="P58" s="106"/>
    </row>
    <row r="59" spans="1:16">
      <c r="A59" s="103"/>
      <c r="B59" s="119" t="s">
        <v>41</v>
      </c>
      <c r="C59" s="104" t="s">
        <v>42</v>
      </c>
      <c r="D59" s="120"/>
      <c r="E59" s="106">
        <v>7675837</v>
      </c>
      <c r="F59" s="106">
        <v>0</v>
      </c>
      <c r="G59" s="106">
        <v>0</v>
      </c>
      <c r="H59" s="106">
        <v>0</v>
      </c>
      <c r="I59" s="106">
        <v>0</v>
      </c>
      <c r="J59" s="106">
        <f>SUM(E59:I59)</f>
        <v>7675837</v>
      </c>
      <c r="K59" s="106">
        <v>11575701</v>
      </c>
      <c r="L59" s="106">
        <v>0</v>
      </c>
      <c r="M59" s="106">
        <v>0</v>
      </c>
      <c r="N59" s="106">
        <v>0</v>
      </c>
      <c r="O59" s="106">
        <v>0</v>
      </c>
      <c r="P59" s="106">
        <f>SUM(K59:O59)</f>
        <v>11575701</v>
      </c>
    </row>
    <row r="60" spans="1:16">
      <c r="A60" s="103"/>
      <c r="B60" s="119" t="s">
        <v>43</v>
      </c>
      <c r="C60" s="104" t="s">
        <v>44</v>
      </c>
      <c r="D60" s="120"/>
      <c r="E60" s="106">
        <v>3862661</v>
      </c>
      <c r="F60" s="106">
        <v>0</v>
      </c>
      <c r="G60" s="106">
        <v>0</v>
      </c>
      <c r="H60" s="106">
        <v>0</v>
      </c>
      <c r="I60" s="106">
        <v>0</v>
      </c>
      <c r="J60" s="106">
        <f>SUM(E60:I60)</f>
        <v>3862661</v>
      </c>
      <c r="K60" s="106">
        <v>4308670</v>
      </c>
      <c r="L60" s="106">
        <v>0</v>
      </c>
      <c r="M60" s="106">
        <v>0</v>
      </c>
      <c r="N60" s="106">
        <v>0</v>
      </c>
      <c r="O60" s="106">
        <v>0</v>
      </c>
      <c r="P60" s="106">
        <f>SUM(K60:O60)</f>
        <v>4308670</v>
      </c>
    </row>
    <row r="61" spans="1:16" ht="25.5" customHeight="1">
      <c r="A61" s="110" t="s">
        <v>133</v>
      </c>
      <c r="B61" s="359" t="s">
        <v>184</v>
      </c>
      <c r="C61" s="360"/>
      <c r="D61" s="361"/>
      <c r="E61" s="106"/>
      <c r="F61" s="106"/>
      <c r="G61" s="106"/>
      <c r="H61" s="106"/>
      <c r="I61" s="106"/>
      <c r="J61" s="106"/>
      <c r="K61" s="106"/>
      <c r="L61" s="106"/>
      <c r="M61" s="106"/>
      <c r="N61" s="106"/>
      <c r="O61" s="106"/>
      <c r="P61" s="106"/>
    </row>
    <row r="62" spans="1:16">
      <c r="A62" s="103"/>
      <c r="B62" s="119" t="s">
        <v>41</v>
      </c>
      <c r="C62" s="104" t="s">
        <v>42</v>
      </c>
      <c r="D62" s="120"/>
      <c r="E62" s="106">
        <v>845125</v>
      </c>
      <c r="F62" s="106">
        <v>0</v>
      </c>
      <c r="G62" s="106">
        <v>0</v>
      </c>
      <c r="H62" s="106">
        <v>0</v>
      </c>
      <c r="I62" s="106">
        <v>0</v>
      </c>
      <c r="J62" s="106">
        <f>SUM(E62:I62)</f>
        <v>845125</v>
      </c>
      <c r="K62" s="106">
        <v>39003595</v>
      </c>
      <c r="L62" s="106">
        <v>0</v>
      </c>
      <c r="M62" s="106">
        <v>0</v>
      </c>
      <c r="N62" s="106">
        <v>0</v>
      </c>
      <c r="O62" s="106">
        <v>0</v>
      </c>
      <c r="P62" s="106">
        <f>SUM(K62:O62)</f>
        <v>39003595</v>
      </c>
    </row>
    <row r="63" spans="1:16">
      <c r="A63" s="103"/>
      <c r="B63" s="119" t="s">
        <v>43</v>
      </c>
      <c r="C63" s="104" t="s">
        <v>44</v>
      </c>
      <c r="D63" s="120"/>
      <c r="E63" s="106">
        <v>0</v>
      </c>
      <c r="F63" s="106">
        <v>0</v>
      </c>
      <c r="G63" s="106">
        <v>0</v>
      </c>
      <c r="H63" s="106">
        <v>0</v>
      </c>
      <c r="I63" s="106">
        <v>0</v>
      </c>
      <c r="J63" s="106">
        <f>SUM(E63:I63)</f>
        <v>0</v>
      </c>
      <c r="K63" s="106">
        <v>0</v>
      </c>
      <c r="L63" s="106">
        <v>0</v>
      </c>
      <c r="M63" s="106">
        <v>0</v>
      </c>
      <c r="N63" s="106">
        <v>0</v>
      </c>
      <c r="O63" s="106">
        <v>0</v>
      </c>
      <c r="P63" s="106">
        <f>SUM(K63:O63)</f>
        <v>0</v>
      </c>
    </row>
    <row r="64" spans="1:16">
      <c r="A64" s="103" t="s">
        <v>134</v>
      </c>
      <c r="B64" s="119" t="s">
        <v>176</v>
      </c>
      <c r="C64" s="104"/>
      <c r="D64" s="120"/>
      <c r="E64" s="106">
        <v>5138671</v>
      </c>
      <c r="F64" s="106">
        <v>0</v>
      </c>
      <c r="G64" s="106">
        <v>0</v>
      </c>
      <c r="H64" s="106">
        <v>0</v>
      </c>
      <c r="I64" s="106">
        <v>0</v>
      </c>
      <c r="J64" s="106">
        <f>SUM(E64:I64)</f>
        <v>5138671</v>
      </c>
      <c r="K64" s="106">
        <v>6503269</v>
      </c>
      <c r="L64" s="106">
        <v>0</v>
      </c>
      <c r="M64" s="106">
        <v>0</v>
      </c>
      <c r="N64" s="106">
        <v>0</v>
      </c>
      <c r="O64" s="106">
        <v>0</v>
      </c>
      <c r="P64" s="106">
        <f>SUM(K64:O64)</f>
        <v>6503269</v>
      </c>
    </row>
    <row r="65" spans="1:16">
      <c r="A65" s="103" t="s">
        <v>135</v>
      </c>
      <c r="B65" s="119" t="s">
        <v>9</v>
      </c>
      <c r="C65" s="104"/>
      <c r="D65" s="120"/>
      <c r="E65" s="106"/>
      <c r="F65" s="106"/>
      <c r="G65" s="106"/>
      <c r="H65" s="106"/>
      <c r="I65" s="106"/>
      <c r="J65" s="106"/>
      <c r="K65" s="106"/>
      <c r="L65" s="106"/>
      <c r="M65" s="106"/>
      <c r="N65" s="106"/>
      <c r="O65" s="106"/>
      <c r="P65" s="106"/>
    </row>
    <row r="66" spans="1:16" ht="25.5" customHeight="1">
      <c r="A66" s="103"/>
      <c r="B66" s="125" t="s">
        <v>41</v>
      </c>
      <c r="C66" s="360" t="s">
        <v>177</v>
      </c>
      <c r="D66" s="361"/>
      <c r="E66" s="106"/>
      <c r="F66" s="106"/>
      <c r="G66" s="106"/>
      <c r="H66" s="106"/>
      <c r="I66" s="106"/>
      <c r="J66" s="106"/>
      <c r="K66" s="106"/>
      <c r="L66" s="106"/>
      <c r="M66" s="106"/>
      <c r="N66" s="106"/>
      <c r="O66" s="106"/>
      <c r="P66" s="106"/>
    </row>
    <row r="67" spans="1:16">
      <c r="A67" s="103"/>
      <c r="B67" s="119"/>
      <c r="C67" s="104" t="s">
        <v>45</v>
      </c>
      <c r="D67" s="120" t="s">
        <v>42</v>
      </c>
      <c r="E67" s="106">
        <v>221637431</v>
      </c>
      <c r="F67" s="106">
        <v>17499179</v>
      </c>
      <c r="G67" s="106">
        <v>953104</v>
      </c>
      <c r="H67" s="106">
        <v>1021740</v>
      </c>
      <c r="I67" s="106">
        <v>4247685</v>
      </c>
      <c r="J67" s="106">
        <f>SUM(E67:I67)</f>
        <v>245359139</v>
      </c>
      <c r="K67" s="106">
        <v>183688299</v>
      </c>
      <c r="L67" s="106">
        <v>17627633</v>
      </c>
      <c r="M67" s="106">
        <v>854738</v>
      </c>
      <c r="N67" s="106">
        <v>1033807</v>
      </c>
      <c r="O67" s="106">
        <v>4134434</v>
      </c>
      <c r="P67" s="106">
        <f>SUM(K67:O67)</f>
        <v>207338911</v>
      </c>
    </row>
    <row r="68" spans="1:16">
      <c r="A68" s="103"/>
      <c r="B68" s="119"/>
      <c r="C68" s="104" t="s">
        <v>46</v>
      </c>
      <c r="D68" s="120" t="s">
        <v>44</v>
      </c>
      <c r="E68" s="106">
        <v>2030330</v>
      </c>
      <c r="F68" s="106">
        <v>43281</v>
      </c>
      <c r="G68" s="106">
        <v>0</v>
      </c>
      <c r="H68" s="106">
        <v>15647</v>
      </c>
      <c r="I68" s="106">
        <v>34332</v>
      </c>
      <c r="J68" s="106">
        <f>SUM(E68:I68)</f>
        <v>2123590</v>
      </c>
      <c r="K68" s="106">
        <v>7156679</v>
      </c>
      <c r="L68" s="106">
        <v>38184</v>
      </c>
      <c r="M68" s="106">
        <v>0</v>
      </c>
      <c r="N68" s="106">
        <v>5565</v>
      </c>
      <c r="O68" s="106">
        <v>37888</v>
      </c>
      <c r="P68" s="106">
        <f>SUM(K68:O68)</f>
        <v>7238316</v>
      </c>
    </row>
    <row r="69" spans="1:16">
      <c r="A69" s="103"/>
      <c r="B69" s="119" t="s">
        <v>43</v>
      </c>
      <c r="C69" s="104" t="s">
        <v>178</v>
      </c>
      <c r="D69" s="120"/>
      <c r="E69" s="106"/>
      <c r="F69" s="106"/>
      <c r="G69" s="106"/>
      <c r="H69" s="106"/>
      <c r="I69" s="106"/>
      <c r="J69" s="106"/>
      <c r="K69" s="106"/>
      <c r="L69" s="106"/>
      <c r="M69" s="106"/>
      <c r="N69" s="106"/>
      <c r="O69" s="106"/>
      <c r="P69" s="106"/>
    </row>
    <row r="70" spans="1:16">
      <c r="A70" s="103"/>
      <c r="B70" s="119"/>
      <c r="C70" s="104" t="s">
        <v>45</v>
      </c>
      <c r="D70" s="120" t="s">
        <v>42</v>
      </c>
      <c r="E70" s="106">
        <v>241957080</v>
      </c>
      <c r="F70" s="106">
        <v>8279236</v>
      </c>
      <c r="G70" s="106">
        <v>1459337</v>
      </c>
      <c r="H70" s="106">
        <v>259258</v>
      </c>
      <c r="I70" s="106">
        <v>2012272</v>
      </c>
      <c r="J70" s="106">
        <f>SUM(E70:I70)</f>
        <v>253967183</v>
      </c>
      <c r="K70" s="106">
        <v>214872032</v>
      </c>
      <c r="L70" s="106">
        <v>11075482</v>
      </c>
      <c r="M70" s="106">
        <v>193716</v>
      </c>
      <c r="N70" s="106">
        <v>246259</v>
      </c>
      <c r="O70" s="106">
        <v>891395</v>
      </c>
      <c r="P70" s="106">
        <f>SUM(K70:O70)</f>
        <v>227278884</v>
      </c>
    </row>
    <row r="71" spans="1:16">
      <c r="A71" s="103"/>
      <c r="B71" s="119"/>
      <c r="C71" s="104" t="s">
        <v>46</v>
      </c>
      <c r="D71" s="120" t="s">
        <v>44</v>
      </c>
      <c r="E71" s="106">
        <v>54560185</v>
      </c>
      <c r="F71" s="106">
        <v>490774</v>
      </c>
      <c r="G71" s="106">
        <v>0</v>
      </c>
      <c r="H71" s="106">
        <v>0</v>
      </c>
      <c r="I71" s="106">
        <v>1021865</v>
      </c>
      <c r="J71" s="106">
        <f>SUM(E71:I71)</f>
        <v>56072824</v>
      </c>
      <c r="K71" s="106">
        <v>44849227</v>
      </c>
      <c r="L71" s="106">
        <v>2164784</v>
      </c>
      <c r="M71" s="106">
        <v>0</v>
      </c>
      <c r="N71" s="106">
        <v>248653</v>
      </c>
      <c r="O71" s="106">
        <v>381262</v>
      </c>
      <c r="P71" s="106">
        <f>SUM(K71:O71)</f>
        <v>47643926</v>
      </c>
    </row>
    <row r="72" spans="1:16">
      <c r="A72" s="103"/>
      <c r="B72" s="119" t="s">
        <v>50</v>
      </c>
      <c r="C72" s="104" t="s">
        <v>179</v>
      </c>
      <c r="D72" s="120"/>
      <c r="E72" s="106"/>
      <c r="F72" s="106"/>
      <c r="G72" s="106"/>
      <c r="H72" s="106"/>
      <c r="I72" s="106"/>
      <c r="J72" s="106"/>
      <c r="K72" s="106"/>
      <c r="L72" s="106"/>
      <c r="M72" s="106"/>
      <c r="N72" s="106"/>
      <c r="O72" s="106"/>
      <c r="P72" s="106"/>
    </row>
    <row r="73" spans="1:16">
      <c r="A73" s="103"/>
      <c r="B73" s="119"/>
      <c r="C73" s="104" t="s">
        <v>45</v>
      </c>
      <c r="D73" s="120" t="s">
        <v>42</v>
      </c>
      <c r="E73" s="106">
        <v>8997230</v>
      </c>
      <c r="F73" s="106">
        <v>5885302</v>
      </c>
      <c r="G73" s="106">
        <v>715305</v>
      </c>
      <c r="H73" s="106">
        <v>182545</v>
      </c>
      <c r="I73" s="106">
        <v>1050757</v>
      </c>
      <c r="J73" s="106">
        <f t="shared" ref="J73:J78" si="2">SUM(E73:I73)</f>
        <v>16831139</v>
      </c>
      <c r="K73" s="106">
        <v>8356125</v>
      </c>
      <c r="L73" s="106">
        <v>4494494</v>
      </c>
      <c r="M73" s="106">
        <v>219581</v>
      </c>
      <c r="N73" s="106">
        <v>172143</v>
      </c>
      <c r="O73" s="106">
        <v>941039</v>
      </c>
      <c r="P73" s="106">
        <f t="shared" ref="P73:P78" si="3">SUM(K73:O73)</f>
        <v>14183382</v>
      </c>
    </row>
    <row r="74" spans="1:16">
      <c r="A74" s="103"/>
      <c r="B74" s="119"/>
      <c r="C74" s="104" t="s">
        <v>46</v>
      </c>
      <c r="D74" s="120" t="s">
        <v>44</v>
      </c>
      <c r="E74" s="106">
        <v>2551712</v>
      </c>
      <c r="F74" s="106">
        <v>267578</v>
      </c>
      <c r="G74" s="106">
        <v>0</v>
      </c>
      <c r="H74" s="106">
        <v>3817</v>
      </c>
      <c r="I74" s="106">
        <v>300662</v>
      </c>
      <c r="J74" s="106">
        <f t="shared" si="2"/>
        <v>3123769</v>
      </c>
      <c r="K74" s="106">
        <v>608563</v>
      </c>
      <c r="L74" s="106">
        <v>1024816</v>
      </c>
      <c r="M74" s="106">
        <v>0</v>
      </c>
      <c r="N74" s="106">
        <v>0</v>
      </c>
      <c r="O74" s="106">
        <v>232584</v>
      </c>
      <c r="P74" s="106">
        <f t="shared" si="3"/>
        <v>1865963</v>
      </c>
    </row>
    <row r="75" spans="1:16">
      <c r="A75" s="103"/>
      <c r="B75" s="119" t="s">
        <v>52</v>
      </c>
      <c r="C75" s="104" t="s">
        <v>180</v>
      </c>
      <c r="D75" s="120"/>
      <c r="E75" s="106">
        <v>1689846</v>
      </c>
      <c r="F75" s="106">
        <v>129948</v>
      </c>
      <c r="G75" s="106">
        <v>663279</v>
      </c>
      <c r="H75" s="106">
        <v>0</v>
      </c>
      <c r="I75" s="106">
        <v>75711</v>
      </c>
      <c r="J75" s="106">
        <f t="shared" si="2"/>
        <v>2558784</v>
      </c>
      <c r="K75" s="106">
        <v>1972741</v>
      </c>
      <c r="L75" s="106">
        <v>123691</v>
      </c>
      <c r="M75" s="106">
        <v>2319</v>
      </c>
      <c r="N75" s="106">
        <v>4878</v>
      </c>
      <c r="O75" s="106">
        <v>93984</v>
      </c>
      <c r="P75" s="106">
        <f t="shared" si="3"/>
        <v>2197613</v>
      </c>
    </row>
    <row r="76" spans="1:16">
      <c r="A76" s="103" t="s">
        <v>136</v>
      </c>
      <c r="B76" s="119" t="s">
        <v>12</v>
      </c>
      <c r="C76" s="104"/>
      <c r="D76" s="120"/>
      <c r="E76" s="106">
        <v>4687097</v>
      </c>
      <c r="F76" s="106">
        <v>0</v>
      </c>
      <c r="G76" s="106">
        <v>0</v>
      </c>
      <c r="H76" s="106">
        <v>0</v>
      </c>
      <c r="I76" s="106">
        <v>0</v>
      </c>
      <c r="J76" s="106">
        <f t="shared" si="2"/>
        <v>4687097</v>
      </c>
      <c r="K76" s="106">
        <v>2158349</v>
      </c>
      <c r="L76" s="106">
        <v>0</v>
      </c>
      <c r="M76" s="106">
        <v>0</v>
      </c>
      <c r="N76" s="106">
        <v>0</v>
      </c>
      <c r="O76" s="106">
        <v>0</v>
      </c>
      <c r="P76" s="106">
        <f t="shared" si="3"/>
        <v>2158349</v>
      </c>
    </row>
    <row r="77" spans="1:16">
      <c r="A77" s="103" t="s">
        <v>137</v>
      </c>
      <c r="B77" s="119" t="s">
        <v>181</v>
      </c>
      <c r="C77" s="104"/>
      <c r="D77" s="120"/>
      <c r="E77" s="106">
        <v>0</v>
      </c>
      <c r="F77" s="106">
        <v>0</v>
      </c>
      <c r="G77" s="106">
        <v>0</v>
      </c>
      <c r="H77" s="106">
        <v>0</v>
      </c>
      <c r="I77" s="106">
        <v>0</v>
      </c>
      <c r="J77" s="106">
        <f t="shared" si="2"/>
        <v>0</v>
      </c>
      <c r="K77" s="106">
        <v>0</v>
      </c>
      <c r="L77" s="106">
        <v>0</v>
      </c>
      <c r="M77" s="106">
        <v>0</v>
      </c>
      <c r="N77" s="106">
        <v>0</v>
      </c>
      <c r="O77" s="106">
        <v>0</v>
      </c>
      <c r="P77" s="106">
        <f t="shared" si="3"/>
        <v>0</v>
      </c>
    </row>
    <row r="78" spans="1:16" s="74" customFormat="1">
      <c r="A78" s="103" t="s">
        <v>138</v>
      </c>
      <c r="B78" s="119" t="s">
        <v>460</v>
      </c>
      <c r="C78" s="104"/>
      <c r="D78" s="120"/>
      <c r="E78" s="106">
        <v>0</v>
      </c>
      <c r="F78" s="106">
        <v>0</v>
      </c>
      <c r="G78" s="106">
        <v>0</v>
      </c>
      <c r="H78" s="106">
        <v>0</v>
      </c>
      <c r="I78" s="106">
        <v>0</v>
      </c>
      <c r="J78" s="106">
        <f t="shared" si="2"/>
        <v>0</v>
      </c>
      <c r="K78" s="106">
        <v>0</v>
      </c>
      <c r="L78" s="106">
        <v>0</v>
      </c>
      <c r="M78" s="106">
        <v>0</v>
      </c>
      <c r="N78" s="106">
        <v>0</v>
      </c>
      <c r="O78" s="106">
        <v>0</v>
      </c>
      <c r="P78" s="106">
        <f t="shared" si="3"/>
        <v>0</v>
      </c>
    </row>
    <row r="79" spans="1:16">
      <c r="A79" s="103" t="s">
        <v>139</v>
      </c>
      <c r="B79" s="119" t="s">
        <v>319</v>
      </c>
      <c r="C79" s="104"/>
      <c r="D79" s="120"/>
      <c r="E79" s="106"/>
      <c r="F79" s="106"/>
      <c r="G79" s="106"/>
      <c r="H79" s="106"/>
      <c r="I79" s="106"/>
      <c r="J79" s="106"/>
      <c r="K79" s="106"/>
      <c r="L79" s="106"/>
      <c r="M79" s="106"/>
      <c r="N79" s="106"/>
      <c r="O79" s="106"/>
      <c r="P79" s="106"/>
    </row>
    <row r="80" spans="1:16">
      <c r="A80" s="103"/>
      <c r="B80" s="119" t="s">
        <v>41</v>
      </c>
      <c r="C80" s="104" t="s">
        <v>42</v>
      </c>
      <c r="D80" s="120"/>
      <c r="E80" s="106">
        <v>86769404</v>
      </c>
      <c r="F80" s="106">
        <v>872643</v>
      </c>
      <c r="G80" s="106">
        <v>180150</v>
      </c>
      <c r="H80" s="106">
        <v>11553</v>
      </c>
      <c r="I80" s="106">
        <v>0</v>
      </c>
      <c r="J80" s="106">
        <f>SUM(E80:I80)</f>
        <v>87833750</v>
      </c>
      <c r="K80" s="106">
        <v>69043941</v>
      </c>
      <c r="L80" s="106">
        <v>1245684</v>
      </c>
      <c r="M80" s="106">
        <v>10826</v>
      </c>
      <c r="N80" s="106">
        <v>166184</v>
      </c>
      <c r="O80" s="106">
        <v>0</v>
      </c>
      <c r="P80" s="106">
        <f>SUM(K80:O80)</f>
        <v>70466635</v>
      </c>
    </row>
    <row r="81" spans="1:16">
      <c r="A81" s="103"/>
      <c r="B81" s="119" t="s">
        <v>43</v>
      </c>
      <c r="C81" s="104" t="s">
        <v>44</v>
      </c>
      <c r="D81" s="120"/>
      <c r="E81" s="106">
        <v>61859607</v>
      </c>
      <c r="F81" s="106">
        <v>20675</v>
      </c>
      <c r="G81" s="106">
        <v>0</v>
      </c>
      <c r="H81" s="106">
        <v>10431</v>
      </c>
      <c r="I81" s="106">
        <v>0</v>
      </c>
      <c r="J81" s="106">
        <f>SUM(E81:I81)</f>
        <v>61890713</v>
      </c>
      <c r="K81" s="106">
        <v>50571583</v>
      </c>
      <c r="L81" s="106">
        <v>922542</v>
      </c>
      <c r="M81" s="106">
        <v>0</v>
      </c>
      <c r="N81" s="106">
        <v>8762</v>
      </c>
      <c r="O81" s="106">
        <v>0</v>
      </c>
      <c r="P81" s="106">
        <f>SUM(K81:O81)</f>
        <v>51502887</v>
      </c>
    </row>
    <row r="82" spans="1:16">
      <c r="A82" s="103" t="s">
        <v>140</v>
      </c>
      <c r="B82" s="119" t="s">
        <v>17</v>
      </c>
      <c r="C82" s="104"/>
      <c r="D82" s="120"/>
      <c r="E82" s="106">
        <v>7389</v>
      </c>
      <c r="F82" s="106">
        <v>0</v>
      </c>
      <c r="G82" s="106">
        <v>1095</v>
      </c>
      <c r="H82" s="106">
        <v>12569</v>
      </c>
      <c r="I82" s="106">
        <v>8727</v>
      </c>
      <c r="J82" s="106">
        <f>SUM(E82:I82)</f>
        <v>29780</v>
      </c>
      <c r="K82" s="106">
        <v>1475</v>
      </c>
      <c r="L82" s="106">
        <v>0</v>
      </c>
      <c r="M82" s="106">
        <v>7393</v>
      </c>
      <c r="N82" s="106">
        <v>8513</v>
      </c>
      <c r="O82" s="106">
        <v>9833</v>
      </c>
      <c r="P82" s="106">
        <f>SUM(K82:O82)</f>
        <v>27214</v>
      </c>
    </row>
    <row r="83" spans="1:16">
      <c r="A83" s="177"/>
      <c r="B83" s="128"/>
      <c r="C83" s="129"/>
      <c r="D83" s="130"/>
      <c r="E83" s="159"/>
      <c r="F83" s="159"/>
      <c r="G83" s="159"/>
      <c r="H83" s="159"/>
      <c r="I83" s="159"/>
      <c r="J83" s="159"/>
      <c r="K83" s="159"/>
      <c r="L83" s="159"/>
      <c r="M83" s="159"/>
      <c r="N83" s="159"/>
      <c r="O83" s="159"/>
      <c r="P83" s="159"/>
    </row>
    <row r="84" spans="1:16">
      <c r="A84" s="42" t="s">
        <v>119</v>
      </c>
      <c r="B84" s="19" t="s">
        <v>185</v>
      </c>
      <c r="C84" s="15"/>
      <c r="D84" s="15"/>
      <c r="E84" s="15"/>
      <c r="F84" s="15"/>
      <c r="G84" s="15"/>
      <c r="H84" s="15"/>
      <c r="I84" s="15"/>
      <c r="J84" s="132"/>
      <c r="K84" s="132"/>
      <c r="L84" s="15"/>
      <c r="M84" s="15"/>
      <c r="N84" s="15"/>
      <c r="O84" s="15"/>
      <c r="P84" s="17"/>
    </row>
    <row r="85" spans="1:16">
      <c r="A85" s="173" t="s">
        <v>128</v>
      </c>
      <c r="B85" s="117" t="s">
        <v>186</v>
      </c>
      <c r="C85" s="100"/>
      <c r="D85" s="118"/>
      <c r="E85" s="44"/>
      <c r="F85" s="45"/>
      <c r="G85" s="45"/>
      <c r="H85" s="45"/>
      <c r="I85" s="46"/>
      <c r="J85" s="133"/>
      <c r="K85" s="44"/>
      <c r="L85" s="45"/>
      <c r="M85" s="45"/>
      <c r="N85" s="45"/>
      <c r="O85" s="46"/>
      <c r="P85" s="133"/>
    </row>
    <row r="86" spans="1:16">
      <c r="A86" s="103"/>
      <c r="B86" s="119" t="s">
        <v>41</v>
      </c>
      <c r="C86" s="104" t="s">
        <v>187</v>
      </c>
      <c r="D86" s="120"/>
      <c r="E86" s="47"/>
      <c r="F86" s="6"/>
      <c r="G86" s="6"/>
      <c r="H86" s="6"/>
      <c r="I86" s="48"/>
      <c r="J86" s="106">
        <v>0</v>
      </c>
      <c r="K86" s="47"/>
      <c r="L86" s="6"/>
      <c r="M86" s="6"/>
      <c r="N86" s="6"/>
      <c r="O86" s="48"/>
      <c r="P86" s="106">
        <v>0</v>
      </c>
    </row>
    <row r="87" spans="1:16">
      <c r="A87" s="103"/>
      <c r="B87" s="119" t="s">
        <v>43</v>
      </c>
      <c r="C87" s="104" t="s">
        <v>188</v>
      </c>
      <c r="D87" s="120"/>
      <c r="E87" s="47"/>
      <c r="F87" s="6"/>
      <c r="G87" s="6"/>
      <c r="H87" s="6"/>
      <c r="I87" s="48"/>
      <c r="J87" s="106">
        <v>0</v>
      </c>
      <c r="K87" s="47"/>
      <c r="L87" s="6"/>
      <c r="M87" s="6"/>
      <c r="N87" s="6"/>
      <c r="O87" s="48"/>
      <c r="P87" s="106">
        <v>0</v>
      </c>
    </row>
    <row r="88" spans="1:16">
      <c r="A88" s="103" t="s">
        <v>129</v>
      </c>
      <c r="B88" s="119" t="s">
        <v>189</v>
      </c>
      <c r="C88" s="104"/>
      <c r="D88" s="120"/>
      <c r="E88" s="47"/>
      <c r="F88" s="6"/>
      <c r="G88" s="6"/>
      <c r="H88" s="6"/>
      <c r="I88" s="48"/>
      <c r="J88" s="106">
        <v>17030352</v>
      </c>
      <c r="K88" s="47"/>
      <c r="L88" s="6"/>
      <c r="M88" s="6"/>
      <c r="N88" s="6"/>
      <c r="O88" s="48"/>
      <c r="P88" s="106">
        <v>15785241</v>
      </c>
    </row>
    <row r="89" spans="1:16">
      <c r="A89" s="103" t="s">
        <v>130</v>
      </c>
      <c r="B89" s="123" t="s">
        <v>382</v>
      </c>
      <c r="C89" s="104"/>
      <c r="D89" s="120"/>
      <c r="E89" s="47"/>
      <c r="F89" s="6"/>
      <c r="G89" s="6"/>
      <c r="H89" s="6"/>
      <c r="I89" s="48"/>
      <c r="J89" s="106">
        <v>15735708</v>
      </c>
      <c r="K89" s="47"/>
      <c r="L89" s="6"/>
      <c r="M89" s="6"/>
      <c r="N89" s="6"/>
      <c r="O89" s="48"/>
      <c r="P89" s="106">
        <v>13274293</v>
      </c>
    </row>
    <row r="90" spans="1:16" ht="25.5" customHeight="1">
      <c r="A90" s="110" t="s">
        <v>132</v>
      </c>
      <c r="B90" s="359" t="s">
        <v>190</v>
      </c>
      <c r="C90" s="360"/>
      <c r="D90" s="361"/>
      <c r="E90" s="47"/>
      <c r="F90" s="6"/>
      <c r="G90" s="6"/>
      <c r="H90" s="6"/>
      <c r="I90" s="48"/>
      <c r="J90" s="178">
        <v>0.44316298707392715</v>
      </c>
      <c r="K90" s="47"/>
      <c r="L90" s="6"/>
      <c r="M90" s="6"/>
      <c r="N90" s="6"/>
      <c r="O90" s="48"/>
      <c r="P90" s="178">
        <v>0.4375468913704838</v>
      </c>
    </row>
    <row r="91" spans="1:16" ht="25.5" customHeight="1">
      <c r="A91" s="110" t="s">
        <v>133</v>
      </c>
      <c r="B91" s="359" t="s">
        <v>191</v>
      </c>
      <c r="C91" s="360"/>
      <c r="D91" s="361"/>
      <c r="E91" s="47"/>
      <c r="F91" s="6"/>
      <c r="G91" s="6"/>
      <c r="H91" s="6"/>
      <c r="I91" s="48"/>
      <c r="J91" s="178">
        <v>0.3879346692704137</v>
      </c>
      <c r="K91" s="47"/>
      <c r="L91" s="6"/>
      <c r="M91" s="6"/>
      <c r="N91" s="6"/>
      <c r="O91" s="48"/>
      <c r="P91" s="178">
        <v>0.36577284334284788</v>
      </c>
    </row>
    <row r="92" spans="1:16" ht="25.5" customHeight="1">
      <c r="A92" s="110" t="s">
        <v>134</v>
      </c>
      <c r="B92" s="359" t="s">
        <v>253</v>
      </c>
      <c r="C92" s="360"/>
      <c r="D92" s="361"/>
      <c r="E92" s="47"/>
      <c r="F92" s="6"/>
      <c r="G92" s="6"/>
      <c r="H92" s="6"/>
      <c r="I92" s="48"/>
      <c r="J92" s="178">
        <v>0.77513644633110979</v>
      </c>
      <c r="K92" s="47"/>
      <c r="L92" s="6"/>
      <c r="M92" s="6"/>
      <c r="N92" s="6"/>
      <c r="O92" s="48"/>
      <c r="P92" s="178">
        <v>0.74209810024422618</v>
      </c>
    </row>
    <row r="93" spans="1:16" ht="25.5" customHeight="1">
      <c r="A93" s="110" t="s">
        <v>135</v>
      </c>
      <c r="B93" s="359" t="s">
        <v>192</v>
      </c>
      <c r="C93" s="360"/>
      <c r="D93" s="361"/>
      <c r="E93" s="47"/>
      <c r="F93" s="6"/>
      <c r="G93" s="6"/>
      <c r="H93" s="6"/>
      <c r="I93" s="48"/>
      <c r="J93" s="178">
        <v>0.76893201024383651</v>
      </c>
      <c r="K93" s="47"/>
      <c r="L93" s="6"/>
      <c r="M93" s="6"/>
      <c r="N93" s="6"/>
      <c r="O93" s="48"/>
      <c r="P93" s="178">
        <v>0.73428179273166461</v>
      </c>
    </row>
    <row r="94" spans="1:16">
      <c r="A94" s="103" t="s">
        <v>136</v>
      </c>
      <c r="B94" s="119" t="s">
        <v>87</v>
      </c>
      <c r="C94" s="104"/>
      <c r="D94" s="120"/>
      <c r="E94" s="47"/>
      <c r="F94" s="6"/>
      <c r="G94" s="6"/>
      <c r="H94" s="6"/>
      <c r="I94" s="48"/>
      <c r="J94" s="139"/>
      <c r="K94" s="47"/>
      <c r="L94" s="6"/>
      <c r="M94" s="6"/>
      <c r="N94" s="6"/>
      <c r="O94" s="48"/>
      <c r="P94" s="139"/>
    </row>
    <row r="95" spans="1:16">
      <c r="A95" s="103"/>
      <c r="B95" s="119" t="s">
        <v>41</v>
      </c>
      <c r="C95" s="104" t="s">
        <v>193</v>
      </c>
      <c r="D95" s="120"/>
      <c r="E95" s="47"/>
      <c r="F95" s="6"/>
      <c r="G95" s="6"/>
      <c r="H95" s="6"/>
      <c r="I95" s="48"/>
      <c r="J95" s="106">
        <v>24727328.960000001</v>
      </c>
      <c r="K95" s="47"/>
      <c r="L95" s="6"/>
      <c r="M95" s="6"/>
      <c r="N95" s="6"/>
      <c r="O95" s="48"/>
      <c r="P95" s="106">
        <v>22390536</v>
      </c>
    </row>
    <row r="96" spans="1:16">
      <c r="A96" s="103"/>
      <c r="B96" s="119" t="s">
        <v>43</v>
      </c>
      <c r="C96" s="107" t="s">
        <v>367</v>
      </c>
      <c r="D96" s="120"/>
      <c r="E96" s="47"/>
      <c r="F96" s="6"/>
      <c r="G96" s="6"/>
      <c r="H96" s="6"/>
      <c r="I96" s="48"/>
      <c r="J96" s="106">
        <v>0</v>
      </c>
      <c r="K96" s="47"/>
      <c r="L96" s="6"/>
      <c r="M96" s="6"/>
      <c r="N96" s="6"/>
      <c r="O96" s="48"/>
      <c r="P96" s="106">
        <v>0</v>
      </c>
    </row>
    <row r="97" spans="1:17">
      <c r="A97" s="103"/>
      <c r="B97" s="119" t="s">
        <v>50</v>
      </c>
      <c r="C97" s="104" t="s">
        <v>194</v>
      </c>
      <c r="D97" s="120"/>
      <c r="E97" s="47"/>
      <c r="F97" s="6"/>
      <c r="G97" s="6"/>
      <c r="H97" s="6"/>
      <c r="I97" s="48"/>
      <c r="J97" s="106">
        <v>7741007</v>
      </c>
      <c r="K97" s="47"/>
      <c r="L97" s="6"/>
      <c r="M97" s="6"/>
      <c r="N97" s="6"/>
      <c r="O97" s="48"/>
      <c r="P97" s="106">
        <v>5579089</v>
      </c>
    </row>
    <row r="98" spans="1:17" ht="25.5" customHeight="1">
      <c r="A98" s="103"/>
      <c r="B98" s="125" t="s">
        <v>52</v>
      </c>
      <c r="C98" s="366" t="s">
        <v>368</v>
      </c>
      <c r="D98" s="361"/>
      <c r="E98" s="47"/>
      <c r="F98" s="6"/>
      <c r="G98" s="6"/>
      <c r="H98" s="6"/>
      <c r="I98" s="48"/>
      <c r="J98" s="106">
        <v>2333966</v>
      </c>
      <c r="K98" s="47"/>
      <c r="L98" s="6"/>
      <c r="M98" s="6"/>
      <c r="N98" s="6"/>
      <c r="O98" s="48"/>
      <c r="P98" s="106">
        <v>2087416</v>
      </c>
    </row>
    <row r="99" spans="1:17">
      <c r="A99" s="103"/>
      <c r="B99" s="119" t="s">
        <v>38</v>
      </c>
      <c r="C99" s="104" t="s">
        <v>195</v>
      </c>
      <c r="D99" s="120"/>
      <c r="E99" s="47"/>
      <c r="F99" s="6"/>
      <c r="G99" s="6"/>
      <c r="H99" s="6"/>
      <c r="I99" s="48"/>
      <c r="J99" s="106">
        <v>0</v>
      </c>
      <c r="K99" s="47"/>
      <c r="L99" s="6"/>
      <c r="M99" s="6"/>
      <c r="N99" s="6"/>
      <c r="O99" s="48"/>
      <c r="P99" s="106">
        <v>0</v>
      </c>
    </row>
    <row r="100" spans="1:17">
      <c r="A100" s="177"/>
      <c r="B100" s="128"/>
      <c r="C100" s="129"/>
      <c r="D100" s="130"/>
      <c r="E100" s="49"/>
      <c r="F100" s="50"/>
      <c r="G100" s="50"/>
      <c r="H100" s="50"/>
      <c r="I100" s="51"/>
      <c r="J100" s="168"/>
      <c r="K100" s="49"/>
      <c r="L100" s="50"/>
      <c r="M100" s="50"/>
      <c r="N100" s="50"/>
      <c r="O100" s="51"/>
      <c r="P100" s="168"/>
    </row>
    <row r="103" spans="1:17">
      <c r="A103" s="186" t="s">
        <v>196</v>
      </c>
      <c r="B103" s="91"/>
      <c r="C103" s="91"/>
      <c r="D103" s="91"/>
      <c r="E103" s="91"/>
      <c r="F103" s="91"/>
      <c r="G103" s="91"/>
      <c r="H103" s="91"/>
      <c r="I103" s="91"/>
      <c r="J103" s="91"/>
      <c r="K103" s="91"/>
      <c r="L103" s="92"/>
    </row>
    <row r="104" spans="1:17" s="74" customFormat="1">
      <c r="A104" s="354" t="s">
        <v>515</v>
      </c>
      <c r="B104" s="94"/>
      <c r="C104" s="94"/>
      <c r="D104" s="94"/>
      <c r="E104" s="94"/>
      <c r="F104" s="94"/>
      <c r="G104" s="94"/>
      <c r="H104" s="94"/>
      <c r="I104" s="94"/>
      <c r="J104" s="94"/>
      <c r="K104" s="94"/>
      <c r="L104" s="95"/>
    </row>
    <row r="105" spans="1:17">
      <c r="A105" s="187"/>
      <c r="B105" s="97"/>
      <c r="C105" s="97"/>
      <c r="D105" s="97"/>
      <c r="E105" s="97"/>
      <c r="F105" s="97"/>
      <c r="G105" s="97"/>
      <c r="H105" s="97"/>
      <c r="I105" s="97"/>
      <c r="J105" s="97"/>
      <c r="K105" s="97"/>
      <c r="L105" s="188"/>
    </row>
    <row r="106" spans="1:17">
      <c r="A106" s="363" t="s">
        <v>0</v>
      </c>
      <c r="B106" s="391" t="s">
        <v>31</v>
      </c>
      <c r="C106" s="392"/>
      <c r="D106" s="393"/>
      <c r="E106" s="180">
        <f>Sheet2!$E$10</f>
        <v>42369</v>
      </c>
      <c r="F106" s="181"/>
      <c r="G106" s="181"/>
      <c r="H106" s="181"/>
      <c r="I106" s="180">
        <f>Sheet2!$F$10</f>
        <v>42004</v>
      </c>
      <c r="J106" s="181"/>
      <c r="K106" s="181"/>
      <c r="L106" s="181"/>
    </row>
    <row r="107" spans="1:17">
      <c r="A107" s="380"/>
      <c r="B107" s="394"/>
      <c r="C107" s="395"/>
      <c r="D107" s="396"/>
      <c r="E107" s="183" t="s">
        <v>197</v>
      </c>
      <c r="F107" s="184"/>
      <c r="G107" s="183" t="s">
        <v>200</v>
      </c>
      <c r="H107" s="184"/>
      <c r="I107" s="183" t="s">
        <v>197</v>
      </c>
      <c r="J107" s="184"/>
      <c r="K107" s="183" t="s">
        <v>200</v>
      </c>
      <c r="L107" s="184"/>
    </row>
    <row r="108" spans="1:17">
      <c r="A108" s="381"/>
      <c r="B108" s="397"/>
      <c r="C108" s="398"/>
      <c r="D108" s="399"/>
      <c r="E108" s="182" t="s">
        <v>198</v>
      </c>
      <c r="F108" s="182" t="s">
        <v>199</v>
      </c>
      <c r="G108" s="182" t="s">
        <v>201</v>
      </c>
      <c r="H108" s="182" t="s">
        <v>202</v>
      </c>
      <c r="I108" s="182" t="s">
        <v>198</v>
      </c>
      <c r="J108" s="182" t="s">
        <v>199</v>
      </c>
      <c r="K108" s="182" t="s">
        <v>201</v>
      </c>
      <c r="L108" s="182" t="s">
        <v>202</v>
      </c>
    </row>
    <row r="109" spans="1:17">
      <c r="A109" s="99" t="s">
        <v>128</v>
      </c>
      <c r="B109" s="117" t="s">
        <v>6</v>
      </c>
      <c r="C109" s="100"/>
      <c r="D109" s="118"/>
      <c r="E109" s="102">
        <v>0</v>
      </c>
      <c r="F109" s="102">
        <v>0</v>
      </c>
      <c r="G109" s="102">
        <v>206121</v>
      </c>
      <c r="H109" s="102">
        <v>0</v>
      </c>
      <c r="I109" s="102">
        <v>0</v>
      </c>
      <c r="J109" s="102">
        <v>0</v>
      </c>
      <c r="K109" s="102">
        <v>223633</v>
      </c>
      <c r="L109" s="102">
        <v>0</v>
      </c>
      <c r="N109" s="11"/>
      <c r="O109" s="11"/>
      <c r="P109" s="74"/>
      <c r="Q109" s="74"/>
    </row>
    <row r="110" spans="1:17">
      <c r="A110" s="103" t="s">
        <v>129</v>
      </c>
      <c r="B110" s="123" t="s">
        <v>358</v>
      </c>
      <c r="C110" s="104"/>
      <c r="D110" s="120"/>
      <c r="E110" s="106">
        <v>0</v>
      </c>
      <c r="F110" s="106">
        <v>0</v>
      </c>
      <c r="G110" s="106">
        <v>0</v>
      </c>
      <c r="H110" s="106">
        <v>0</v>
      </c>
      <c r="I110" s="106">
        <v>0</v>
      </c>
      <c r="J110" s="106">
        <v>0</v>
      </c>
      <c r="K110" s="106">
        <v>5</v>
      </c>
      <c r="L110" s="106">
        <v>0</v>
      </c>
      <c r="N110" s="74"/>
      <c r="O110" s="74"/>
      <c r="P110" s="74"/>
      <c r="Q110" s="74"/>
    </row>
    <row r="111" spans="1:17">
      <c r="A111" s="103" t="s">
        <v>130</v>
      </c>
      <c r="B111" s="119" t="s">
        <v>7</v>
      </c>
      <c r="C111" s="104"/>
      <c r="D111" s="120"/>
      <c r="E111" s="106">
        <v>0</v>
      </c>
      <c r="F111" s="106">
        <v>0</v>
      </c>
      <c r="G111" s="106">
        <v>177028</v>
      </c>
      <c r="H111" s="106">
        <v>0</v>
      </c>
      <c r="I111" s="106">
        <v>0</v>
      </c>
      <c r="J111" s="106">
        <v>0</v>
      </c>
      <c r="K111" s="106">
        <v>154890</v>
      </c>
      <c r="L111" s="106">
        <v>0</v>
      </c>
      <c r="N111" s="74"/>
      <c r="O111" s="74"/>
      <c r="P111" s="74"/>
      <c r="Q111" s="74"/>
    </row>
    <row r="112" spans="1:17" ht="25.5" customHeight="1">
      <c r="A112" s="110" t="s">
        <v>132</v>
      </c>
      <c r="B112" s="359" t="s">
        <v>203</v>
      </c>
      <c r="C112" s="360"/>
      <c r="D112" s="361"/>
      <c r="E112" s="106">
        <v>0</v>
      </c>
      <c r="F112" s="106">
        <v>0</v>
      </c>
      <c r="G112" s="106">
        <v>0</v>
      </c>
      <c r="H112" s="106">
        <v>0</v>
      </c>
      <c r="I112" s="106">
        <v>0</v>
      </c>
      <c r="J112" s="106">
        <v>0</v>
      </c>
      <c r="K112" s="106">
        <v>0</v>
      </c>
      <c r="L112" s="106">
        <v>0</v>
      </c>
      <c r="N112" s="74"/>
      <c r="O112" s="74"/>
      <c r="P112" s="74"/>
      <c r="Q112" s="74"/>
    </row>
    <row r="113" spans="1:17" ht="25.5" customHeight="1">
      <c r="A113" s="110" t="s">
        <v>133</v>
      </c>
      <c r="B113" s="359" t="s">
        <v>184</v>
      </c>
      <c r="C113" s="360"/>
      <c r="D113" s="361"/>
      <c r="E113" s="106">
        <v>0</v>
      </c>
      <c r="F113" s="106">
        <v>0</v>
      </c>
      <c r="G113" s="106">
        <v>0</v>
      </c>
      <c r="H113" s="106">
        <v>0</v>
      </c>
      <c r="I113" s="106">
        <v>0</v>
      </c>
      <c r="J113" s="106">
        <v>0</v>
      </c>
      <c r="K113" s="106">
        <v>0</v>
      </c>
      <c r="L113" s="106">
        <v>0</v>
      </c>
      <c r="N113" s="74"/>
      <c r="O113" s="74"/>
      <c r="P113" s="74"/>
      <c r="Q113" s="74"/>
    </row>
    <row r="114" spans="1:17">
      <c r="A114" s="103" t="s">
        <v>134</v>
      </c>
      <c r="B114" s="119" t="s">
        <v>8</v>
      </c>
      <c r="C114" s="104"/>
      <c r="D114" s="120"/>
      <c r="E114" s="106">
        <v>0</v>
      </c>
      <c r="F114" s="106">
        <v>0</v>
      </c>
      <c r="G114" s="106">
        <v>51387</v>
      </c>
      <c r="H114" s="106">
        <v>0</v>
      </c>
      <c r="I114" s="106">
        <v>0</v>
      </c>
      <c r="J114" s="106">
        <v>0</v>
      </c>
      <c r="K114" s="106">
        <v>65033</v>
      </c>
      <c r="L114" s="106">
        <v>0</v>
      </c>
      <c r="N114" s="74"/>
      <c r="O114" s="74"/>
      <c r="P114" s="74"/>
      <c r="Q114" s="74"/>
    </row>
    <row r="115" spans="1:17">
      <c r="A115" s="103" t="s">
        <v>135</v>
      </c>
      <c r="B115" s="119" t="s">
        <v>9</v>
      </c>
      <c r="C115" s="104"/>
      <c r="D115" s="120"/>
      <c r="E115" s="106">
        <v>4074445</v>
      </c>
      <c r="F115" s="106">
        <v>12955907</v>
      </c>
      <c r="G115" s="106">
        <v>5203330</v>
      </c>
      <c r="H115" s="106">
        <v>9705009</v>
      </c>
      <c r="I115" s="106">
        <v>2355974</v>
      </c>
      <c r="J115" s="106">
        <v>13429267</v>
      </c>
      <c r="K115" s="106">
        <v>4512329</v>
      </c>
      <c r="L115" s="106">
        <v>8036398</v>
      </c>
      <c r="N115" s="74"/>
      <c r="O115" s="74"/>
      <c r="P115" s="74"/>
      <c r="Q115" s="74"/>
    </row>
    <row r="116" spans="1:17">
      <c r="A116" s="103" t="s">
        <v>136</v>
      </c>
      <c r="B116" s="119" t="s">
        <v>12</v>
      </c>
      <c r="C116" s="104"/>
      <c r="D116" s="120"/>
      <c r="E116" s="106">
        <v>0</v>
      </c>
      <c r="F116" s="106">
        <v>0</v>
      </c>
      <c r="G116" s="106">
        <v>2645</v>
      </c>
      <c r="H116" s="106">
        <v>0</v>
      </c>
      <c r="I116" s="106">
        <v>0</v>
      </c>
      <c r="J116" s="106">
        <v>0</v>
      </c>
      <c r="K116" s="106">
        <v>2513</v>
      </c>
      <c r="L116" s="106">
        <v>0</v>
      </c>
      <c r="N116" s="74"/>
      <c r="O116" s="74"/>
      <c r="P116" s="74"/>
      <c r="Q116" s="74"/>
    </row>
    <row r="117" spans="1:17">
      <c r="A117" s="103" t="s">
        <v>137</v>
      </c>
      <c r="B117" s="119" t="s">
        <v>181</v>
      </c>
      <c r="C117" s="104"/>
      <c r="D117" s="120"/>
      <c r="E117" s="106">
        <v>0</v>
      </c>
      <c r="F117" s="106">
        <v>0</v>
      </c>
      <c r="G117" s="106">
        <v>0</v>
      </c>
      <c r="H117" s="106">
        <v>0</v>
      </c>
      <c r="I117" s="106">
        <v>0</v>
      </c>
      <c r="J117" s="106">
        <v>0</v>
      </c>
      <c r="K117" s="106">
        <v>0</v>
      </c>
      <c r="L117" s="106">
        <v>0</v>
      </c>
      <c r="N117" s="74"/>
      <c r="O117" s="74"/>
      <c r="P117" s="74"/>
      <c r="Q117" s="74"/>
    </row>
    <row r="118" spans="1:17" s="74" customFormat="1">
      <c r="A118" s="103" t="s">
        <v>138</v>
      </c>
      <c r="B118" s="119" t="s">
        <v>460</v>
      </c>
      <c r="C118" s="104"/>
      <c r="D118" s="120"/>
      <c r="E118" s="106">
        <v>0</v>
      </c>
      <c r="F118" s="106">
        <v>0</v>
      </c>
      <c r="G118" s="106">
        <v>460</v>
      </c>
      <c r="H118" s="106">
        <v>0</v>
      </c>
      <c r="I118" s="106">
        <v>0</v>
      </c>
      <c r="J118" s="106">
        <v>0</v>
      </c>
      <c r="K118" s="106">
        <v>300</v>
      </c>
      <c r="L118" s="106">
        <v>0</v>
      </c>
    </row>
    <row r="119" spans="1:17" s="74" customFormat="1">
      <c r="A119" s="185" t="s">
        <v>139</v>
      </c>
      <c r="B119" s="123" t="s">
        <v>486</v>
      </c>
      <c r="C119" s="104"/>
      <c r="D119" s="120"/>
      <c r="E119" s="106">
        <v>0</v>
      </c>
      <c r="F119" s="106">
        <v>0</v>
      </c>
      <c r="G119" s="106">
        <v>389730</v>
      </c>
      <c r="H119" s="106">
        <v>0</v>
      </c>
      <c r="I119" s="106">
        <v>0</v>
      </c>
      <c r="J119" s="106">
        <v>0</v>
      </c>
      <c r="K119" s="106">
        <v>279192</v>
      </c>
      <c r="L119" s="106">
        <v>0</v>
      </c>
    </row>
    <row r="120" spans="1:17">
      <c r="A120" s="168"/>
      <c r="B120" s="128"/>
      <c r="C120" s="129"/>
      <c r="D120" s="130"/>
      <c r="E120" s="159"/>
      <c r="F120" s="159"/>
      <c r="G120" s="159"/>
      <c r="H120" s="159"/>
      <c r="I120" s="159"/>
      <c r="J120" s="159"/>
      <c r="K120" s="159"/>
      <c r="L120" s="159"/>
    </row>
    <row r="121" spans="1:17" s="74" customFormat="1">
      <c r="A121" s="4"/>
      <c r="B121" s="4"/>
      <c r="C121" s="4"/>
      <c r="D121" s="4"/>
      <c r="E121" s="76"/>
      <c r="F121" s="76"/>
      <c r="G121" s="76"/>
      <c r="H121" s="76"/>
      <c r="I121" s="76"/>
      <c r="J121" s="76"/>
      <c r="K121" s="76"/>
      <c r="L121" s="76"/>
    </row>
    <row r="122" spans="1:17" s="74" customFormat="1">
      <c r="A122" s="353"/>
      <c r="B122" s="4"/>
      <c r="C122" s="4"/>
      <c r="D122" s="4"/>
      <c r="E122" s="76"/>
      <c r="F122" s="76"/>
      <c r="G122" s="76"/>
      <c r="H122" s="76"/>
      <c r="I122" s="76"/>
      <c r="J122" s="76"/>
      <c r="K122" s="76"/>
      <c r="L122" s="76"/>
    </row>
    <row r="123" spans="1:17" s="74" customFormat="1">
      <c r="A123" s="4"/>
      <c r="B123" s="4"/>
      <c r="C123" s="4"/>
      <c r="D123" s="4"/>
      <c r="E123" s="76"/>
      <c r="F123" s="76"/>
      <c r="G123" s="76"/>
      <c r="H123" s="76"/>
      <c r="I123" s="76"/>
      <c r="J123" s="76"/>
      <c r="K123" s="76"/>
      <c r="L123" s="76"/>
    </row>
    <row r="124" spans="1:17">
      <c r="F124" s="11"/>
    </row>
  </sheetData>
  <mergeCells count="17">
    <mergeCell ref="A106:A108"/>
    <mergeCell ref="B106:D108"/>
    <mergeCell ref="B112:D112"/>
    <mergeCell ref="B113:D113"/>
    <mergeCell ref="B93:D93"/>
    <mergeCell ref="C98:D98"/>
    <mergeCell ref="A9:A11"/>
    <mergeCell ref="B9:D11"/>
    <mergeCell ref="B22:D22"/>
    <mergeCell ref="B25:D25"/>
    <mergeCell ref="C30:D30"/>
    <mergeCell ref="B58:D58"/>
    <mergeCell ref="B61:D61"/>
    <mergeCell ref="C66:D66"/>
    <mergeCell ref="B90:D90"/>
    <mergeCell ref="B91:D91"/>
    <mergeCell ref="B92:D92"/>
  </mergeCells>
  <phoneticPr fontId="2" type="noConversion"/>
  <printOptions horizontalCentered="1"/>
  <pageMargins left="0.511811023622047" right="0.511811023622047" top="0.511811023622047" bottom="1.25984251968504" header="0.511811023622047" footer="0.23622047244094499"/>
  <pageSetup scale="65" fitToHeight="99" orientation="landscape" r:id="rId1"/>
  <headerFooter scaleWithDoc="0">
    <oddFooter>&amp;C&amp;G</oddFooter>
  </headerFooter>
  <rowBreaks count="2" manualBreakCount="2">
    <brk id="47" max="16383" man="1"/>
    <brk id="83" max="16383" man="1"/>
  </rowBreaks>
  <colBreaks count="1" manualBreakCount="1">
    <brk id="16" max="1048575" man="1"/>
  </colBreaks>
  <ignoredErrors>
    <ignoredError sqref="A13 A16:A29 A44:A45 A40:A41 A47:A62" numberStoredAsText="1"/>
  </ignoredErrors>
  <drawing r:id="rId2"/>
  <legacyDrawingHF r:id="rId3"/>
</worksheet>
</file>

<file path=xl/worksheets/sheet6.xml><?xml version="1.0" encoding="utf-8"?>
<worksheet xmlns="http://schemas.openxmlformats.org/spreadsheetml/2006/main" xmlns:r="http://schemas.openxmlformats.org/officeDocument/2006/relationships">
  <sheetPr codeName="Sheet6"/>
  <dimension ref="A1:J71"/>
  <sheetViews>
    <sheetView showGridLines="0" workbookViewId="0"/>
  </sheetViews>
  <sheetFormatPr defaultRowHeight="12.75"/>
  <cols>
    <col min="1" max="1" width="2.28515625" customWidth="1"/>
    <col min="2" max="2" width="2.85546875" customWidth="1"/>
    <col min="3" max="3" width="4.140625" customWidth="1"/>
    <col min="4" max="4" width="6.7109375" customWidth="1"/>
    <col min="5" max="5" width="2.7109375" customWidth="1"/>
    <col min="6" max="6" width="59.42578125" customWidth="1"/>
    <col min="7" max="7" width="12.28515625" bestFit="1" customWidth="1"/>
    <col min="8" max="8" width="13.5703125" bestFit="1" customWidth="1"/>
    <col min="9" max="9" width="12.28515625" bestFit="1" customWidth="1"/>
    <col min="10" max="10" width="13.5703125" customWidth="1"/>
  </cols>
  <sheetData>
    <row r="1" spans="1:10" s="72" customFormat="1">
      <c r="A1" s="26"/>
      <c r="B1" s="27"/>
      <c r="C1" s="27"/>
      <c r="D1" s="27"/>
      <c r="E1" s="27"/>
      <c r="F1" s="27"/>
      <c r="G1" s="27"/>
      <c r="H1" s="27"/>
      <c r="I1" s="27"/>
      <c r="J1" s="28"/>
    </row>
    <row r="2" spans="1:10" s="72" customFormat="1">
      <c r="A2" s="29"/>
      <c r="B2" s="4"/>
      <c r="C2" s="4"/>
      <c r="D2" s="4"/>
      <c r="E2" s="4"/>
      <c r="F2" s="4"/>
      <c r="G2" s="4"/>
      <c r="H2" s="4"/>
      <c r="I2" s="4"/>
      <c r="J2" s="30"/>
    </row>
    <row r="3" spans="1:10" s="72" customFormat="1">
      <c r="A3" s="29"/>
      <c r="B3" s="4"/>
      <c r="C3" s="4"/>
      <c r="D3" s="4"/>
      <c r="E3" s="4"/>
      <c r="F3" s="4"/>
      <c r="G3" s="4"/>
      <c r="H3" s="4"/>
      <c r="I3" s="4"/>
      <c r="J3" s="30"/>
    </row>
    <row r="4" spans="1:10" s="72" customFormat="1">
      <c r="A4" s="29"/>
      <c r="B4" s="4"/>
      <c r="C4" s="4"/>
      <c r="D4" s="4"/>
      <c r="E4" s="4"/>
      <c r="F4" s="4"/>
      <c r="G4" s="4"/>
      <c r="H4" s="4"/>
      <c r="I4" s="4"/>
      <c r="J4" s="30"/>
    </row>
    <row r="5" spans="1:10">
      <c r="A5" s="90" t="s">
        <v>369</v>
      </c>
      <c r="B5" s="91"/>
      <c r="C5" s="91"/>
      <c r="D5" s="91"/>
      <c r="E5" s="91"/>
      <c r="F5" s="91"/>
      <c r="G5" s="91"/>
      <c r="H5" s="91"/>
      <c r="I5" s="91"/>
      <c r="J5" s="92"/>
    </row>
    <row r="6" spans="1:10">
      <c r="A6" s="93" t="s">
        <v>515</v>
      </c>
      <c r="B6" s="94"/>
      <c r="C6" s="94"/>
      <c r="D6" s="94"/>
      <c r="E6" s="94"/>
      <c r="F6" s="94"/>
      <c r="G6" s="94"/>
      <c r="H6" s="94"/>
      <c r="I6" s="94"/>
      <c r="J6" s="95"/>
    </row>
    <row r="7" spans="1:10">
      <c r="A7" s="93"/>
      <c r="B7" s="94"/>
      <c r="C7" s="94"/>
      <c r="D7" s="94"/>
      <c r="E7" s="94"/>
      <c r="F7" s="94"/>
      <c r="G7" s="94"/>
      <c r="H7" s="94"/>
      <c r="I7" s="94"/>
      <c r="J7" s="95"/>
    </row>
    <row r="8" spans="1:10">
      <c r="A8" s="96"/>
      <c r="B8" s="97"/>
      <c r="C8" s="97"/>
      <c r="D8" s="97"/>
      <c r="E8" s="97"/>
      <c r="F8" s="97"/>
      <c r="G8" s="97"/>
      <c r="H8" s="97"/>
      <c r="I8" s="97"/>
      <c r="J8" s="98" t="s">
        <v>366</v>
      </c>
    </row>
    <row r="9" spans="1:10">
      <c r="A9" s="391" t="s">
        <v>31</v>
      </c>
      <c r="B9" s="403"/>
      <c r="C9" s="403"/>
      <c r="D9" s="403"/>
      <c r="E9" s="403"/>
      <c r="F9" s="404"/>
      <c r="G9" s="265">
        <f>Sheet2!E10</f>
        <v>42369</v>
      </c>
      <c r="H9" s="41"/>
      <c r="I9" s="265">
        <f>Sheet2!F10</f>
        <v>42004</v>
      </c>
      <c r="J9" s="41"/>
    </row>
    <row r="10" spans="1:10">
      <c r="A10" s="405"/>
      <c r="B10" s="406"/>
      <c r="C10" s="406"/>
      <c r="D10" s="406"/>
      <c r="E10" s="406"/>
      <c r="F10" s="407"/>
      <c r="G10" s="228" t="s">
        <v>2</v>
      </c>
      <c r="H10" s="228" t="s">
        <v>372</v>
      </c>
      <c r="I10" s="228" t="s">
        <v>2</v>
      </c>
      <c r="J10" s="228" t="s">
        <v>372</v>
      </c>
    </row>
    <row r="11" spans="1:10">
      <c r="A11" s="19" t="s">
        <v>204</v>
      </c>
      <c r="B11" s="34"/>
      <c r="C11" s="15"/>
      <c r="D11" s="15"/>
      <c r="E11" s="15"/>
      <c r="F11" s="17"/>
      <c r="G11" s="36"/>
      <c r="H11" s="36"/>
      <c r="I11" s="36"/>
      <c r="J11" s="36"/>
    </row>
    <row r="12" spans="1:10">
      <c r="A12" s="274" t="s">
        <v>174</v>
      </c>
      <c r="B12" s="275" t="s">
        <v>380</v>
      </c>
      <c r="C12" s="275"/>
      <c r="D12" s="56"/>
      <c r="E12" s="56"/>
      <c r="F12" s="57"/>
      <c r="G12" s="70">
        <f>+G13+G44</f>
        <v>89992393</v>
      </c>
      <c r="H12" s="70">
        <f>+H13+H44</f>
        <v>93436842</v>
      </c>
      <c r="I12" s="70">
        <v>82108763</v>
      </c>
      <c r="J12" s="70">
        <v>83344168.645027414</v>
      </c>
    </row>
    <row r="13" spans="1:10">
      <c r="A13" s="35"/>
      <c r="B13" s="24" t="s">
        <v>128</v>
      </c>
      <c r="C13" s="298" t="s">
        <v>393</v>
      </c>
      <c r="D13" s="34"/>
      <c r="E13" s="15"/>
      <c r="F13" s="17"/>
      <c r="G13" s="70">
        <f>+G14+G15+G31-G32</f>
        <v>89992393</v>
      </c>
      <c r="H13" s="70">
        <f>+H14+H15+H31-H32</f>
        <v>93436842</v>
      </c>
      <c r="I13" s="70">
        <f>+I14+I15+I31-I32</f>
        <v>0</v>
      </c>
      <c r="J13" s="70">
        <f>+J14+J15+J31-J32</f>
        <v>0</v>
      </c>
    </row>
    <row r="14" spans="1:10" s="74" customFormat="1">
      <c r="A14" s="35"/>
      <c r="B14" s="35"/>
      <c r="C14" s="296" t="s">
        <v>210</v>
      </c>
      <c r="D14" s="297" t="s">
        <v>26</v>
      </c>
      <c r="E14" s="21"/>
      <c r="F14" s="22"/>
      <c r="G14" s="70">
        <v>6114761</v>
      </c>
      <c r="H14" s="70">
        <v>6114761</v>
      </c>
      <c r="I14" s="70">
        <v>0</v>
      </c>
      <c r="J14" s="70">
        <v>0</v>
      </c>
    </row>
    <row r="15" spans="1:10" ht="14.25">
      <c r="A15" s="35"/>
      <c r="B15" s="35"/>
      <c r="C15" s="43" t="s">
        <v>211</v>
      </c>
      <c r="D15" s="34" t="s">
        <v>453</v>
      </c>
      <c r="E15" s="15"/>
      <c r="F15" s="17"/>
      <c r="G15" s="70">
        <f>SUM(G16:G29)</f>
        <v>90632754</v>
      </c>
      <c r="H15" s="70">
        <f>SUM(H16:H29)</f>
        <v>91087245</v>
      </c>
      <c r="I15" s="70">
        <f>SUM(I16:I29)</f>
        <v>0</v>
      </c>
      <c r="J15" s="70">
        <f>SUM(J16:J29)</f>
        <v>0</v>
      </c>
    </row>
    <row r="16" spans="1:10">
      <c r="A16" s="35"/>
      <c r="B16" s="35"/>
      <c r="C16" s="119"/>
      <c r="D16" s="107" t="s">
        <v>394</v>
      </c>
      <c r="E16" s="108" t="s">
        <v>395</v>
      </c>
      <c r="F16" s="120"/>
      <c r="G16" s="106">
        <v>540013</v>
      </c>
      <c r="H16" s="106">
        <v>540013</v>
      </c>
      <c r="I16" s="106">
        <v>0</v>
      </c>
      <c r="J16" s="106">
        <v>0</v>
      </c>
    </row>
    <row r="17" spans="1:10">
      <c r="A17" s="35"/>
      <c r="B17" s="35"/>
      <c r="C17" s="119"/>
      <c r="D17" s="107" t="s">
        <v>398</v>
      </c>
      <c r="E17" s="108" t="s">
        <v>396</v>
      </c>
      <c r="F17" s="120"/>
      <c r="G17" s="106">
        <v>0</v>
      </c>
      <c r="H17" s="106">
        <v>0</v>
      </c>
      <c r="I17" s="106">
        <v>0</v>
      </c>
      <c r="J17" s="106">
        <v>0</v>
      </c>
    </row>
    <row r="18" spans="1:10">
      <c r="A18" s="35"/>
      <c r="B18" s="35"/>
      <c r="C18" s="119"/>
      <c r="D18" s="107" t="s">
        <v>399</v>
      </c>
      <c r="E18" s="108" t="s">
        <v>397</v>
      </c>
      <c r="F18" s="120"/>
      <c r="G18" s="106">
        <v>3022684</v>
      </c>
      <c r="H18" s="106">
        <v>3022684</v>
      </c>
      <c r="I18" s="106">
        <v>0</v>
      </c>
      <c r="J18" s="106">
        <v>0</v>
      </c>
    </row>
    <row r="19" spans="1:10">
      <c r="A19" s="35"/>
      <c r="B19" s="35"/>
      <c r="C19" s="119"/>
      <c r="D19" s="104" t="s">
        <v>404</v>
      </c>
      <c r="E19" s="108" t="s">
        <v>400</v>
      </c>
      <c r="F19" s="120"/>
      <c r="G19" s="106">
        <v>62874782</v>
      </c>
      <c r="H19" s="106">
        <v>63206492</v>
      </c>
      <c r="I19" s="106">
        <v>0</v>
      </c>
      <c r="J19" s="106">
        <v>0</v>
      </c>
    </row>
    <row r="20" spans="1:10">
      <c r="A20" s="35"/>
      <c r="B20" s="35"/>
      <c r="C20" s="119"/>
      <c r="D20" s="104" t="s">
        <v>405</v>
      </c>
      <c r="E20" s="108" t="s">
        <v>401</v>
      </c>
      <c r="F20" s="120"/>
      <c r="G20" s="106">
        <v>25204150</v>
      </c>
      <c r="H20" s="106">
        <v>25410788</v>
      </c>
      <c r="I20" s="106">
        <v>0</v>
      </c>
      <c r="J20" s="106">
        <v>0</v>
      </c>
    </row>
    <row r="21" spans="1:10">
      <c r="A21" s="35"/>
      <c r="B21" s="35"/>
      <c r="C21" s="119"/>
      <c r="D21" s="104" t="s">
        <v>406</v>
      </c>
      <c r="E21" s="108" t="s">
        <v>206</v>
      </c>
      <c r="F21" s="120"/>
      <c r="G21" s="106">
        <v>49069</v>
      </c>
      <c r="H21" s="106">
        <v>49069</v>
      </c>
      <c r="I21" s="106">
        <v>0</v>
      </c>
      <c r="J21" s="106">
        <v>0</v>
      </c>
    </row>
    <row r="22" spans="1:10">
      <c r="A22" s="35"/>
      <c r="B22" s="35"/>
      <c r="C22" s="119"/>
      <c r="D22" s="104" t="s">
        <v>407</v>
      </c>
      <c r="E22" s="108" t="s">
        <v>402</v>
      </c>
      <c r="F22" s="120"/>
      <c r="G22" s="106">
        <v>0</v>
      </c>
      <c r="H22" s="106">
        <v>0</v>
      </c>
      <c r="I22" s="106">
        <v>0</v>
      </c>
      <c r="J22" s="106">
        <v>0</v>
      </c>
    </row>
    <row r="23" spans="1:10">
      <c r="A23" s="35"/>
      <c r="B23" s="35"/>
      <c r="C23" s="119"/>
      <c r="D23" s="104" t="s">
        <v>408</v>
      </c>
      <c r="E23" s="277" t="s">
        <v>487</v>
      </c>
      <c r="F23" s="120"/>
      <c r="G23" s="106">
        <v>0</v>
      </c>
      <c r="H23" s="106">
        <v>0</v>
      </c>
      <c r="I23" s="106">
        <v>0</v>
      </c>
      <c r="J23" s="105">
        <v>0</v>
      </c>
    </row>
    <row r="24" spans="1:10">
      <c r="A24" s="35"/>
      <c r="B24" s="35"/>
      <c r="C24" s="119"/>
      <c r="D24" s="141" t="s">
        <v>409</v>
      </c>
      <c r="E24" s="360" t="s">
        <v>403</v>
      </c>
      <c r="F24" s="361"/>
      <c r="G24" s="106">
        <v>0</v>
      </c>
      <c r="H24" s="106">
        <v>0</v>
      </c>
      <c r="I24" s="106">
        <v>0</v>
      </c>
      <c r="J24" s="105">
        <v>0</v>
      </c>
    </row>
    <row r="25" spans="1:10" s="74" customFormat="1">
      <c r="A25" s="35"/>
      <c r="B25" s="35"/>
      <c r="C25" s="119"/>
      <c r="D25" s="104" t="s">
        <v>410</v>
      </c>
      <c r="E25" s="108" t="s">
        <v>415</v>
      </c>
      <c r="F25" s="120"/>
      <c r="G25" s="106">
        <v>-1039129</v>
      </c>
      <c r="H25" s="106">
        <v>-1061856</v>
      </c>
      <c r="I25" s="106">
        <v>0</v>
      </c>
      <c r="J25" s="105">
        <v>0</v>
      </c>
    </row>
    <row r="26" spans="1:10" s="74" customFormat="1">
      <c r="A26" s="35"/>
      <c r="B26" s="35"/>
      <c r="C26" s="119"/>
      <c r="D26" s="104" t="s">
        <v>411</v>
      </c>
      <c r="E26" s="277" t="s">
        <v>507</v>
      </c>
      <c r="F26" s="120"/>
      <c r="G26" s="106">
        <v>0</v>
      </c>
      <c r="H26" s="106">
        <v>0</v>
      </c>
      <c r="I26" s="106">
        <v>0</v>
      </c>
      <c r="J26" s="105">
        <v>0</v>
      </c>
    </row>
    <row r="27" spans="1:10" s="74" customFormat="1" ht="27" customHeight="1">
      <c r="A27" s="35"/>
      <c r="B27" s="35"/>
      <c r="C27" s="119"/>
      <c r="D27" s="141" t="s">
        <v>412</v>
      </c>
      <c r="E27" s="366" t="s">
        <v>416</v>
      </c>
      <c r="F27" s="408"/>
      <c r="G27" s="106">
        <v>0</v>
      </c>
      <c r="H27" s="106">
        <v>-47397</v>
      </c>
      <c r="I27" s="106">
        <v>0</v>
      </c>
      <c r="J27" s="105">
        <v>0</v>
      </c>
    </row>
    <row r="28" spans="1:10" s="74" customFormat="1" ht="26.25" customHeight="1">
      <c r="A28" s="35"/>
      <c r="B28" s="35"/>
      <c r="C28" s="119"/>
      <c r="D28" s="141" t="s">
        <v>413</v>
      </c>
      <c r="E28" s="360" t="s">
        <v>311</v>
      </c>
      <c r="F28" s="361"/>
      <c r="G28" s="106">
        <v>-18815</v>
      </c>
      <c r="H28" s="106">
        <v>-32548</v>
      </c>
      <c r="I28" s="106">
        <v>0</v>
      </c>
      <c r="J28" s="105">
        <v>0</v>
      </c>
    </row>
    <row r="29" spans="1:10" ht="24.75" customHeight="1">
      <c r="A29" s="35"/>
      <c r="B29" s="35"/>
      <c r="C29" s="119"/>
      <c r="D29" s="141" t="s">
        <v>414</v>
      </c>
      <c r="E29" s="360" t="s">
        <v>417</v>
      </c>
      <c r="F29" s="361"/>
      <c r="G29" s="106">
        <v>0</v>
      </c>
      <c r="H29" s="106">
        <v>0</v>
      </c>
      <c r="I29" s="106">
        <v>0</v>
      </c>
      <c r="J29" s="105">
        <v>0</v>
      </c>
    </row>
    <row r="30" spans="1:10" s="74" customFormat="1">
      <c r="A30" s="35"/>
      <c r="B30" s="35"/>
      <c r="C30" s="148"/>
      <c r="D30" s="112"/>
      <c r="E30" s="299"/>
      <c r="F30" s="300"/>
      <c r="G30" s="113"/>
      <c r="H30" s="113"/>
      <c r="I30" s="113"/>
      <c r="J30" s="166"/>
    </row>
    <row r="31" spans="1:10">
      <c r="A31" s="35"/>
      <c r="B31" s="35"/>
      <c r="C31" s="19" t="s">
        <v>212</v>
      </c>
      <c r="D31" s="298" t="s">
        <v>418</v>
      </c>
      <c r="E31" s="34"/>
      <c r="F31" s="60"/>
      <c r="G31" s="330">
        <v>0</v>
      </c>
      <c r="H31" s="70">
        <v>172724</v>
      </c>
      <c r="I31" s="330">
        <v>0</v>
      </c>
      <c r="J31" s="53">
        <v>0</v>
      </c>
    </row>
    <row r="32" spans="1:10" ht="14.25">
      <c r="A32" s="35"/>
      <c r="B32" s="35"/>
      <c r="C32" s="19" t="s">
        <v>213</v>
      </c>
      <c r="D32" s="34" t="s">
        <v>454</v>
      </c>
      <c r="E32" s="303"/>
      <c r="F32" s="60"/>
      <c r="G32" s="70">
        <f>SUM(G33:G40)</f>
        <v>6755122</v>
      </c>
      <c r="H32" s="70">
        <f>SUM(H33:H40)</f>
        <v>3937888</v>
      </c>
      <c r="I32" s="70">
        <f>SUM(I33:I40)</f>
        <v>0</v>
      </c>
      <c r="J32" s="70">
        <f>SUM(J33:J40)</f>
        <v>0</v>
      </c>
    </row>
    <row r="33" spans="1:10">
      <c r="A33" s="35"/>
      <c r="B33" s="35"/>
      <c r="C33" s="150"/>
      <c r="D33" s="137" t="s">
        <v>419</v>
      </c>
      <c r="E33" s="301" t="s">
        <v>427</v>
      </c>
      <c r="F33" s="302"/>
      <c r="G33" s="142">
        <v>1806780</v>
      </c>
      <c r="H33" s="142">
        <v>1983774</v>
      </c>
      <c r="I33" s="142">
        <v>0</v>
      </c>
      <c r="J33" s="142">
        <v>0</v>
      </c>
    </row>
    <row r="34" spans="1:10">
      <c r="A34" s="35"/>
      <c r="B34" s="35"/>
      <c r="C34" s="119"/>
      <c r="D34" s="104" t="s">
        <v>420</v>
      </c>
      <c r="E34" s="108" t="s">
        <v>208</v>
      </c>
      <c r="F34" s="276"/>
      <c r="G34" s="106">
        <v>0</v>
      </c>
      <c r="H34" s="106">
        <v>64580</v>
      </c>
      <c r="I34" s="106">
        <v>0</v>
      </c>
      <c r="J34" s="106">
        <v>0</v>
      </c>
    </row>
    <row r="35" spans="1:10">
      <c r="A35" s="35"/>
      <c r="B35" s="35"/>
      <c r="C35" s="119"/>
      <c r="D35" s="104" t="s">
        <v>421</v>
      </c>
      <c r="E35" s="108" t="s">
        <v>209</v>
      </c>
      <c r="F35" s="276"/>
      <c r="G35" s="106">
        <v>0</v>
      </c>
      <c r="H35" s="106">
        <v>0</v>
      </c>
      <c r="I35" s="106">
        <v>0</v>
      </c>
      <c r="J35" s="106">
        <v>0</v>
      </c>
    </row>
    <row r="36" spans="1:10">
      <c r="A36" s="35"/>
      <c r="B36" s="35"/>
      <c r="C36" s="119"/>
      <c r="D36" s="104" t="s">
        <v>422</v>
      </c>
      <c r="E36" s="277" t="s">
        <v>490</v>
      </c>
      <c r="F36" s="282"/>
      <c r="G36" s="106">
        <v>4948342</v>
      </c>
      <c r="H36" s="106">
        <v>1889534</v>
      </c>
      <c r="I36" s="106">
        <v>0</v>
      </c>
      <c r="J36" s="105">
        <v>0</v>
      </c>
    </row>
    <row r="37" spans="1:10">
      <c r="A37" s="35"/>
      <c r="B37" s="35"/>
      <c r="C37" s="119"/>
      <c r="D37" s="104" t="s">
        <v>423</v>
      </c>
      <c r="E37" s="277" t="s">
        <v>488</v>
      </c>
      <c r="F37" s="282"/>
      <c r="G37" s="106">
        <v>0</v>
      </c>
      <c r="H37" s="106">
        <v>0</v>
      </c>
      <c r="I37" s="106">
        <v>0</v>
      </c>
      <c r="J37" s="105">
        <v>0</v>
      </c>
    </row>
    <row r="38" spans="1:10" s="74" customFormat="1">
      <c r="A38" s="35"/>
      <c r="B38" s="35"/>
      <c r="C38" s="119"/>
      <c r="D38" s="104" t="s">
        <v>424</v>
      </c>
      <c r="E38" s="277" t="s">
        <v>428</v>
      </c>
      <c r="F38" s="282"/>
      <c r="G38" s="106">
        <v>0</v>
      </c>
      <c r="H38" s="106">
        <v>0</v>
      </c>
      <c r="I38" s="106">
        <v>0</v>
      </c>
      <c r="J38" s="105">
        <v>0</v>
      </c>
    </row>
    <row r="39" spans="1:10" s="74" customFormat="1">
      <c r="A39" s="35"/>
      <c r="B39" s="35"/>
      <c r="C39" s="148"/>
      <c r="D39" s="112" t="s">
        <v>425</v>
      </c>
      <c r="E39" s="278" t="s">
        <v>429</v>
      </c>
      <c r="F39" s="281"/>
      <c r="G39" s="113">
        <v>0</v>
      </c>
      <c r="H39" s="113">
        <v>0</v>
      </c>
      <c r="I39" s="113">
        <v>0</v>
      </c>
      <c r="J39" s="166">
        <v>0</v>
      </c>
    </row>
    <row r="40" spans="1:10" ht="14.25">
      <c r="A40" s="35"/>
      <c r="B40" s="35"/>
      <c r="C40" s="128"/>
      <c r="D40" s="129" t="s">
        <v>426</v>
      </c>
      <c r="E40" s="279" t="s">
        <v>462</v>
      </c>
      <c r="F40" s="280"/>
      <c r="G40" s="131">
        <v>0</v>
      </c>
      <c r="H40" s="131">
        <v>0</v>
      </c>
      <c r="I40" s="131">
        <v>0</v>
      </c>
      <c r="J40" s="159">
        <v>0</v>
      </c>
    </row>
    <row r="41" spans="1:10" s="74" customFormat="1">
      <c r="A41" s="35"/>
      <c r="B41" s="35"/>
      <c r="C41" s="29"/>
      <c r="D41" s="4"/>
      <c r="E41" s="292"/>
      <c r="F41" s="293"/>
      <c r="G41" s="284"/>
      <c r="H41" s="284"/>
      <c r="I41" s="284"/>
      <c r="J41" s="285"/>
    </row>
    <row r="42" spans="1:10" ht="14.25">
      <c r="A42" s="35"/>
      <c r="B42" s="24" t="s">
        <v>129</v>
      </c>
      <c r="C42" s="295" t="s">
        <v>455</v>
      </c>
      <c r="D42" s="34"/>
      <c r="E42" s="15"/>
      <c r="F42" s="17"/>
      <c r="G42" s="70">
        <f>SUM(G43:G45)</f>
        <v>0</v>
      </c>
      <c r="H42" s="70">
        <f>SUM(H43:H45)</f>
        <v>0</v>
      </c>
      <c r="I42" s="70">
        <f>SUM(I43:I45)</f>
        <v>0</v>
      </c>
      <c r="J42" s="53">
        <f>SUM(J43:J45)</f>
        <v>0</v>
      </c>
    </row>
    <row r="43" spans="1:10">
      <c r="A43" s="35"/>
      <c r="B43" s="35"/>
      <c r="C43" s="150" t="s">
        <v>205</v>
      </c>
      <c r="D43" s="294" t="s">
        <v>430</v>
      </c>
      <c r="E43" s="137"/>
      <c r="F43" s="151"/>
      <c r="G43" s="102">
        <v>0</v>
      </c>
      <c r="H43" s="102">
        <v>0</v>
      </c>
      <c r="I43" s="102">
        <v>0</v>
      </c>
      <c r="J43" s="101">
        <v>0</v>
      </c>
    </row>
    <row r="44" spans="1:10">
      <c r="A44" s="35"/>
      <c r="B44" s="35"/>
      <c r="C44" s="119" t="s">
        <v>207</v>
      </c>
      <c r="D44" s="213" t="s">
        <v>431</v>
      </c>
      <c r="E44" s="107"/>
      <c r="F44" s="120"/>
      <c r="G44" s="106">
        <v>0</v>
      </c>
      <c r="H44" s="106">
        <v>0</v>
      </c>
      <c r="I44" s="106">
        <v>0</v>
      </c>
      <c r="J44" s="105">
        <v>0</v>
      </c>
    </row>
    <row r="45" spans="1:10" ht="14.25">
      <c r="A45" s="35"/>
      <c r="B45" s="35"/>
      <c r="C45" s="128" t="s">
        <v>214</v>
      </c>
      <c r="D45" s="325" t="s">
        <v>463</v>
      </c>
      <c r="E45" s="193"/>
      <c r="F45" s="130"/>
      <c r="G45" s="131">
        <v>0</v>
      </c>
      <c r="H45" s="131">
        <v>0</v>
      </c>
      <c r="I45" s="131">
        <v>0</v>
      </c>
      <c r="J45" s="159">
        <v>0</v>
      </c>
    </row>
    <row r="46" spans="1:10">
      <c r="A46" s="31"/>
      <c r="B46" s="31"/>
      <c r="C46" s="58"/>
      <c r="D46" s="15"/>
      <c r="E46" s="15"/>
      <c r="F46" s="17"/>
      <c r="G46" s="77"/>
      <c r="H46" s="77"/>
      <c r="I46" s="77"/>
      <c r="J46" s="36"/>
    </row>
    <row r="47" spans="1:10">
      <c r="A47" s="55" t="s">
        <v>183</v>
      </c>
      <c r="B47" s="304" t="s">
        <v>381</v>
      </c>
      <c r="C47" s="304"/>
      <c r="D47" s="56"/>
      <c r="E47" s="56"/>
      <c r="F47" s="57"/>
      <c r="G47" s="70">
        <f>SUM(G48:G52)</f>
        <v>20588224</v>
      </c>
      <c r="H47" s="70">
        <f>SUM(H48:H52)</f>
        <v>20763556</v>
      </c>
      <c r="I47" s="70">
        <v>3597794</v>
      </c>
      <c r="J47" s="70">
        <v>4960213</v>
      </c>
    </row>
    <row r="48" spans="1:10">
      <c r="A48" s="35"/>
      <c r="B48" s="287" t="s">
        <v>128</v>
      </c>
      <c r="C48" s="288" t="s">
        <v>432</v>
      </c>
      <c r="D48" s="288"/>
      <c r="E48" s="255"/>
      <c r="F48" s="289"/>
      <c r="G48" s="290">
        <v>16468</v>
      </c>
      <c r="H48" s="290">
        <v>16468</v>
      </c>
      <c r="I48" s="290">
        <v>0</v>
      </c>
      <c r="J48" s="291">
        <v>0</v>
      </c>
    </row>
    <row r="49" spans="1:10">
      <c r="A49" s="35"/>
      <c r="B49" s="287" t="s">
        <v>129</v>
      </c>
      <c r="C49" s="307" t="s">
        <v>489</v>
      </c>
      <c r="D49" s="307"/>
      <c r="E49" s="255"/>
      <c r="F49" s="289"/>
      <c r="G49" s="290">
        <v>0</v>
      </c>
      <c r="H49" s="290">
        <v>0</v>
      </c>
      <c r="I49" s="290">
        <v>0</v>
      </c>
      <c r="J49" s="291">
        <v>0</v>
      </c>
    </row>
    <row r="50" spans="1:10" ht="25.5" customHeight="1">
      <c r="A50" s="35"/>
      <c r="B50" s="326" t="s">
        <v>130</v>
      </c>
      <c r="C50" s="400" t="s">
        <v>433</v>
      </c>
      <c r="D50" s="401"/>
      <c r="E50" s="401"/>
      <c r="F50" s="402"/>
      <c r="G50" s="290">
        <v>5478699</v>
      </c>
      <c r="H50" s="290">
        <v>5654031</v>
      </c>
      <c r="I50" s="290">
        <v>0</v>
      </c>
      <c r="J50" s="291">
        <v>0</v>
      </c>
    </row>
    <row r="51" spans="1:10">
      <c r="A51" s="35"/>
      <c r="B51" s="287" t="s">
        <v>132</v>
      </c>
      <c r="C51" s="307" t="s">
        <v>434</v>
      </c>
      <c r="D51" s="307"/>
      <c r="E51" s="255"/>
      <c r="F51" s="289"/>
      <c r="G51" s="290">
        <v>15093057</v>
      </c>
      <c r="H51" s="290">
        <v>15093057</v>
      </c>
      <c r="I51" s="290">
        <v>0</v>
      </c>
      <c r="J51" s="291">
        <v>0</v>
      </c>
    </row>
    <row r="52" spans="1:10" ht="14.25">
      <c r="A52" s="35"/>
      <c r="B52" s="194" t="s">
        <v>133</v>
      </c>
      <c r="C52" s="307" t="s">
        <v>508</v>
      </c>
      <c r="D52" s="308"/>
      <c r="E52" s="309"/>
      <c r="F52" s="17"/>
      <c r="G52" s="54">
        <f>SUM(G53:G54)</f>
        <v>0</v>
      </c>
      <c r="H52" s="54">
        <f>SUM(H53:H54)</f>
        <v>0</v>
      </c>
      <c r="I52" s="54">
        <f>SUM(I53:I54)</f>
        <v>0</v>
      </c>
      <c r="J52" s="37">
        <f>SUM(J53:J54)</f>
        <v>0</v>
      </c>
    </row>
    <row r="53" spans="1:10">
      <c r="A53" s="35"/>
      <c r="B53" s="35"/>
      <c r="C53" s="305" t="s">
        <v>436</v>
      </c>
      <c r="D53" s="306" t="s">
        <v>438</v>
      </c>
      <c r="E53" s="306"/>
      <c r="F53" s="151"/>
      <c r="G53" s="142">
        <v>0</v>
      </c>
      <c r="H53" s="142">
        <v>0</v>
      </c>
      <c r="I53" s="142">
        <v>0</v>
      </c>
      <c r="J53" s="160">
        <v>0</v>
      </c>
    </row>
    <row r="54" spans="1:10" ht="14.25">
      <c r="A54" s="283"/>
      <c r="B54" s="35"/>
      <c r="C54" s="286" t="s">
        <v>437</v>
      </c>
      <c r="D54" s="107" t="s">
        <v>457</v>
      </c>
      <c r="E54" s="104"/>
      <c r="F54" s="120"/>
      <c r="G54" s="106">
        <v>0</v>
      </c>
      <c r="H54" s="106">
        <v>0</v>
      </c>
      <c r="I54" s="106">
        <v>0</v>
      </c>
      <c r="J54" s="105">
        <v>0</v>
      </c>
    </row>
    <row r="55" spans="1:10">
      <c r="A55" s="35"/>
      <c r="B55" s="35"/>
      <c r="C55" s="128"/>
      <c r="D55" s="192"/>
      <c r="E55" s="112"/>
      <c r="F55" s="149"/>
      <c r="G55" s="113"/>
      <c r="H55" s="113"/>
      <c r="I55" s="113"/>
      <c r="J55" s="166"/>
    </row>
    <row r="56" spans="1:10">
      <c r="A56" s="19" t="s">
        <v>435</v>
      </c>
      <c r="B56" s="34"/>
      <c r="C56" s="34"/>
      <c r="D56" s="315"/>
      <c r="E56" s="34"/>
      <c r="F56" s="60"/>
      <c r="G56" s="70">
        <f>G47+G12</f>
        <v>110580617</v>
      </c>
      <c r="H56" s="70">
        <f>H47+H12</f>
        <v>114200398</v>
      </c>
      <c r="I56" s="70">
        <f>I47+I12</f>
        <v>85706557</v>
      </c>
      <c r="J56" s="70">
        <f>J47+J12</f>
        <v>88304381.645027414</v>
      </c>
    </row>
    <row r="57" spans="1:10">
      <c r="A57" s="319" t="s">
        <v>439</v>
      </c>
      <c r="B57" s="320"/>
      <c r="C57" s="320"/>
      <c r="D57" s="321"/>
      <c r="E57" s="322"/>
      <c r="F57" s="323"/>
      <c r="G57" s="284"/>
      <c r="H57" s="284"/>
      <c r="I57" s="284"/>
      <c r="J57" s="284"/>
    </row>
    <row r="58" spans="1:10" ht="14.25">
      <c r="A58" s="35"/>
      <c r="B58" s="252" t="s">
        <v>456</v>
      </c>
      <c r="C58" s="313"/>
      <c r="D58" s="143"/>
      <c r="E58" s="100"/>
      <c r="F58" s="118"/>
      <c r="G58" s="327">
        <v>438295934</v>
      </c>
      <c r="H58" s="327">
        <v>458538460</v>
      </c>
      <c r="I58" s="327">
        <v>381065044</v>
      </c>
      <c r="J58" s="327">
        <v>399129264</v>
      </c>
    </row>
    <row r="59" spans="1:10">
      <c r="A59" s="35"/>
      <c r="B59" s="119" t="s">
        <v>440</v>
      </c>
      <c r="C59" s="104"/>
      <c r="D59" s="191"/>
      <c r="E59" s="165"/>
      <c r="F59" s="120"/>
      <c r="G59" s="328">
        <v>2572131</v>
      </c>
      <c r="H59" s="328">
        <v>2884354</v>
      </c>
      <c r="I59" s="328">
        <v>3326447</v>
      </c>
      <c r="J59" s="328">
        <v>3381804</v>
      </c>
    </row>
    <row r="60" spans="1:10">
      <c r="A60" s="35"/>
      <c r="B60" s="148" t="s">
        <v>441</v>
      </c>
      <c r="C60" s="112"/>
      <c r="D60" s="314"/>
      <c r="E60" s="112"/>
      <c r="F60" s="149"/>
      <c r="G60" s="329">
        <v>96206873</v>
      </c>
      <c r="H60" s="329">
        <v>98655847</v>
      </c>
      <c r="I60" s="329">
        <v>83790585</v>
      </c>
      <c r="J60" s="329">
        <v>84169035</v>
      </c>
    </row>
    <row r="61" spans="1:10" s="74" customFormat="1">
      <c r="A61" s="35"/>
      <c r="B61" s="312" t="s">
        <v>443</v>
      </c>
      <c r="C61" s="316"/>
      <c r="D61" s="317"/>
      <c r="E61" s="316"/>
      <c r="F61" s="318"/>
      <c r="G61" s="70">
        <f>SUM(G58:G60)</f>
        <v>537074938</v>
      </c>
      <c r="H61" s="70">
        <f>SUM(H58:H60)</f>
        <v>560078661</v>
      </c>
      <c r="I61" s="70">
        <f>SUM(I58:I60)</f>
        <v>468182076</v>
      </c>
      <c r="J61" s="70">
        <f>SUM(J58:J60)</f>
        <v>486680103</v>
      </c>
    </row>
    <row r="62" spans="1:10">
      <c r="A62" s="19" t="s">
        <v>509</v>
      </c>
      <c r="B62" s="15"/>
      <c r="C62" s="15"/>
      <c r="D62" s="310"/>
      <c r="E62" s="15"/>
      <c r="F62" s="17"/>
      <c r="G62" s="334">
        <v>9.4100000000000003E-2</v>
      </c>
      <c r="H62" s="334">
        <v>9.4200000000000006E-2</v>
      </c>
      <c r="I62" s="334">
        <v>9.3700000000000006E-2</v>
      </c>
      <c r="J62" s="334">
        <v>9.3899999999999997E-2</v>
      </c>
    </row>
    <row r="63" spans="1:10">
      <c r="A63" s="324" t="s">
        <v>442</v>
      </c>
      <c r="B63" s="320"/>
      <c r="C63" s="320"/>
      <c r="D63" s="321"/>
      <c r="E63" s="322"/>
      <c r="F63" s="323"/>
      <c r="G63" s="284"/>
      <c r="H63" s="284"/>
      <c r="I63" s="284"/>
      <c r="J63" s="284"/>
    </row>
    <row r="64" spans="1:10">
      <c r="A64" s="35"/>
      <c r="B64" s="117" t="s">
        <v>444</v>
      </c>
      <c r="C64" s="313"/>
      <c r="D64" s="143"/>
      <c r="E64" s="100"/>
      <c r="F64" s="118"/>
      <c r="G64" s="335">
        <f>G13/G61</f>
        <v>0.16756021670852941</v>
      </c>
      <c r="H64" s="335">
        <f>H13/H61</f>
        <v>0.1668280698878474</v>
      </c>
      <c r="I64" s="335">
        <f>I13/I61</f>
        <v>0</v>
      </c>
      <c r="J64" s="335">
        <f>J13/J61</f>
        <v>0</v>
      </c>
    </row>
    <row r="65" spans="1:10">
      <c r="A65" s="35"/>
      <c r="B65" s="119" t="s">
        <v>445</v>
      </c>
      <c r="C65" s="104"/>
      <c r="D65" s="191"/>
      <c r="E65" s="165"/>
      <c r="F65" s="120"/>
      <c r="G65" s="178">
        <f>G12/G61</f>
        <v>0.16756021670852941</v>
      </c>
      <c r="H65" s="178">
        <f>H12/H61</f>
        <v>0.1668280698878474</v>
      </c>
      <c r="I65" s="178">
        <f>I12/I61</f>
        <v>0.17537784381134658</v>
      </c>
      <c r="J65" s="178">
        <f>J12/J61</f>
        <v>0.17125041301519453</v>
      </c>
    </row>
    <row r="66" spans="1:10">
      <c r="A66" s="35"/>
      <c r="B66" s="148" t="s">
        <v>446</v>
      </c>
      <c r="C66" s="112"/>
      <c r="D66" s="314"/>
      <c r="E66" s="112"/>
      <c r="F66" s="149"/>
      <c r="G66" s="336">
        <f>G47/G61</f>
        <v>3.8333987574746972E-2</v>
      </c>
      <c r="H66" s="336">
        <f>H47/H61</f>
        <v>3.7072571133003759E-2</v>
      </c>
      <c r="I66" s="336">
        <f>I47/I61</f>
        <v>7.6846043119344022E-3</v>
      </c>
      <c r="J66" s="336">
        <f>J47/J61</f>
        <v>1.0191937104936464E-2</v>
      </c>
    </row>
    <row r="67" spans="1:10">
      <c r="A67" s="31"/>
      <c r="B67" s="311" t="s">
        <v>447</v>
      </c>
      <c r="C67" s="15"/>
      <c r="D67" s="310"/>
      <c r="E67" s="15"/>
      <c r="F67" s="17"/>
      <c r="G67" s="337">
        <f>G56/G61</f>
        <v>0.2058942042832764</v>
      </c>
      <c r="H67" s="337">
        <f>H56/H61</f>
        <v>0.20390064102085118</v>
      </c>
      <c r="I67" s="337">
        <f>I56/I61</f>
        <v>0.18306244812328099</v>
      </c>
      <c r="J67" s="337">
        <f>J56/J61</f>
        <v>0.18144235012013099</v>
      </c>
    </row>
    <row r="69" spans="1:10">
      <c r="A69" t="s">
        <v>448</v>
      </c>
      <c r="B69" s="229" t="s">
        <v>464</v>
      </c>
    </row>
    <row r="70" spans="1:10">
      <c r="A70" t="s">
        <v>449</v>
      </c>
      <c r="B70" s="229" t="s">
        <v>451</v>
      </c>
      <c r="I70" s="11"/>
    </row>
    <row r="71" spans="1:10">
      <c r="A71" t="s">
        <v>450</v>
      </c>
      <c r="B71" t="s">
        <v>452</v>
      </c>
    </row>
  </sheetData>
  <mergeCells count="6">
    <mergeCell ref="C50:F50"/>
    <mergeCell ref="A9:F10"/>
    <mergeCell ref="E27:F27"/>
    <mergeCell ref="E28:F28"/>
    <mergeCell ref="E29:F29"/>
    <mergeCell ref="E24:F24"/>
  </mergeCells>
  <phoneticPr fontId="2" type="noConversion"/>
  <printOptions horizontalCentered="1"/>
  <pageMargins left="0.39370078740157499" right="0.39370078740157499" top="0.511811023622047" bottom="0.78740157480314998" header="0.23622047244094499" footer="0.23622047244094499"/>
  <pageSetup scale="73" orientation="portrait" r:id="rId1"/>
  <headerFooter scaleWithDoc="0">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sheetPr codeName="Sheet7"/>
  <dimension ref="A1:F40"/>
  <sheetViews>
    <sheetView showGridLines="0" workbookViewId="0"/>
  </sheetViews>
  <sheetFormatPr defaultRowHeight="12.75"/>
  <cols>
    <col min="1" max="1" width="5.7109375" customWidth="1"/>
    <col min="2" max="3" width="2.7109375" customWidth="1"/>
    <col min="4" max="4" width="82.7109375" customWidth="1"/>
    <col min="5" max="6" width="14.7109375" customWidth="1"/>
  </cols>
  <sheetData>
    <row r="1" spans="1:6" s="72" customFormat="1">
      <c r="A1" s="26"/>
      <c r="B1" s="27"/>
      <c r="C1" s="27"/>
      <c r="D1" s="27"/>
      <c r="E1" s="27"/>
      <c r="F1" s="28"/>
    </row>
    <row r="2" spans="1:6" s="72" customFormat="1">
      <c r="A2" s="29"/>
      <c r="B2" s="4"/>
      <c r="C2" s="4"/>
      <c r="D2" s="4"/>
      <c r="E2" s="4"/>
      <c r="F2" s="30"/>
    </row>
    <row r="3" spans="1:6" s="72" customFormat="1">
      <c r="A3" s="29"/>
      <c r="B3" s="4"/>
      <c r="C3" s="4"/>
      <c r="D3" s="4"/>
      <c r="E3" s="4"/>
      <c r="F3" s="30"/>
    </row>
    <row r="4" spans="1:6" s="72" customFormat="1">
      <c r="A4" s="29"/>
      <c r="B4" s="4"/>
      <c r="C4" s="4"/>
      <c r="D4" s="4"/>
      <c r="E4" s="4"/>
      <c r="F4" s="30"/>
    </row>
    <row r="5" spans="1:6">
      <c r="A5" s="90" t="s">
        <v>518</v>
      </c>
      <c r="B5" s="91"/>
      <c r="C5" s="91"/>
      <c r="D5" s="91"/>
      <c r="E5" s="91"/>
      <c r="F5" s="92"/>
    </row>
    <row r="6" spans="1:6">
      <c r="A6" s="93" t="s">
        <v>515</v>
      </c>
      <c r="B6" s="94"/>
      <c r="C6" s="94"/>
      <c r="D6" s="94"/>
      <c r="E6" s="94"/>
      <c r="F6" s="95"/>
    </row>
    <row r="7" spans="1:6">
      <c r="A7" s="96"/>
      <c r="B7" s="97"/>
      <c r="C7" s="97"/>
      <c r="D7" s="97"/>
      <c r="E7" s="97"/>
      <c r="F7" s="98" t="s">
        <v>357</v>
      </c>
    </row>
    <row r="8" spans="1:6" ht="25.5" customHeight="1">
      <c r="A8" s="61" t="s">
        <v>370</v>
      </c>
      <c r="B8" s="62"/>
      <c r="C8" s="62"/>
      <c r="D8" s="62"/>
      <c r="E8" s="89">
        <f>Sheet2!E10</f>
        <v>42369</v>
      </c>
      <c r="F8" s="89">
        <f>Sheet2!F10</f>
        <v>42004</v>
      </c>
    </row>
    <row r="9" spans="1:6">
      <c r="A9" s="19" t="s">
        <v>215</v>
      </c>
      <c r="B9" s="15"/>
      <c r="C9" s="15"/>
      <c r="D9" s="15"/>
      <c r="E9" s="15"/>
      <c r="F9" s="17"/>
    </row>
    <row r="10" spans="1:6">
      <c r="A10" s="99" t="s">
        <v>128</v>
      </c>
      <c r="B10" s="117" t="s">
        <v>216</v>
      </c>
      <c r="C10" s="100"/>
      <c r="D10" s="118"/>
      <c r="E10" s="338">
        <v>20.59</v>
      </c>
      <c r="F10" s="338">
        <v>18.309999999999999</v>
      </c>
    </row>
    <row r="11" spans="1:6" ht="26.25" customHeight="1">
      <c r="A11" s="110" t="s">
        <v>129</v>
      </c>
      <c r="B11" s="359" t="s">
        <v>217</v>
      </c>
      <c r="C11" s="360"/>
      <c r="D11" s="361"/>
      <c r="E11" s="248">
        <v>1.33</v>
      </c>
      <c r="F11" s="248">
        <v>1.0900000000000001</v>
      </c>
    </row>
    <row r="12" spans="1:6">
      <c r="A12" s="103" t="s">
        <v>130</v>
      </c>
      <c r="B12" s="119" t="s">
        <v>218</v>
      </c>
      <c r="C12" s="104"/>
      <c r="D12" s="120"/>
      <c r="E12" s="248">
        <v>1.57</v>
      </c>
      <c r="F12" s="248">
        <v>1.26</v>
      </c>
    </row>
    <row r="13" spans="1:6">
      <c r="A13" s="110" t="s">
        <v>132</v>
      </c>
      <c r="B13" s="379" t="s">
        <v>354</v>
      </c>
      <c r="C13" s="360"/>
      <c r="D13" s="361"/>
      <c r="E13" s="248">
        <v>2.37</v>
      </c>
      <c r="F13" s="248">
        <v>2.4</v>
      </c>
    </row>
    <row r="14" spans="1:6">
      <c r="A14" s="103" t="s">
        <v>133</v>
      </c>
      <c r="B14" s="119" t="s">
        <v>219</v>
      </c>
      <c r="C14" s="104"/>
      <c r="D14" s="120"/>
      <c r="E14" s="248">
        <v>2.02</v>
      </c>
      <c r="F14" s="248">
        <v>1.69</v>
      </c>
    </row>
    <row r="15" spans="1:6">
      <c r="A15" s="103" t="s">
        <v>134</v>
      </c>
      <c r="B15" s="119" t="s">
        <v>225</v>
      </c>
      <c r="C15" s="104"/>
      <c r="D15" s="120"/>
      <c r="E15" s="248">
        <v>0.52</v>
      </c>
      <c r="F15" s="248">
        <v>0.36</v>
      </c>
    </row>
    <row r="16" spans="1:6">
      <c r="A16" s="103" t="s">
        <v>135</v>
      </c>
      <c r="B16" s="197" t="s">
        <v>224</v>
      </c>
      <c r="C16" s="104"/>
      <c r="D16" s="120"/>
      <c r="E16" s="248">
        <v>4.1900000000000004</v>
      </c>
      <c r="F16" s="248">
        <v>4.7300000000000004</v>
      </c>
    </row>
    <row r="17" spans="1:6">
      <c r="A17" s="103" t="s">
        <v>136</v>
      </c>
      <c r="B17" s="197" t="s">
        <v>223</v>
      </c>
      <c r="C17" s="104"/>
      <c r="D17" s="120"/>
      <c r="E17" s="248">
        <v>29.89</v>
      </c>
      <c r="F17" s="248">
        <v>31.19</v>
      </c>
    </row>
    <row r="18" spans="1:6">
      <c r="A18" s="103" t="s">
        <v>137</v>
      </c>
      <c r="B18" s="197" t="s">
        <v>222</v>
      </c>
      <c r="C18" s="104"/>
      <c r="D18" s="120"/>
      <c r="E18" s="248">
        <v>8.1300000000000008</v>
      </c>
      <c r="F18" s="248">
        <v>8.51</v>
      </c>
    </row>
    <row r="19" spans="1:6">
      <c r="A19" s="103" t="s">
        <v>138</v>
      </c>
      <c r="B19" s="119" t="s">
        <v>221</v>
      </c>
      <c r="C19" s="104"/>
      <c r="D19" s="120"/>
      <c r="E19" s="248">
        <v>67.959999999999994</v>
      </c>
      <c r="F19" s="248">
        <v>65.42</v>
      </c>
    </row>
    <row r="20" spans="1:6">
      <c r="A20" s="111" t="s">
        <v>139</v>
      </c>
      <c r="B20" s="198" t="s">
        <v>220</v>
      </c>
      <c r="C20" s="112"/>
      <c r="D20" s="149"/>
      <c r="E20" s="339">
        <v>86.88</v>
      </c>
      <c r="F20" s="339">
        <v>81.680000000000007</v>
      </c>
    </row>
    <row r="21" spans="1:6">
      <c r="A21" s="64" t="s">
        <v>226</v>
      </c>
      <c r="B21" s="15"/>
      <c r="C21" s="15"/>
      <c r="D21" s="15"/>
      <c r="E21" s="340"/>
      <c r="F21" s="341"/>
    </row>
    <row r="22" spans="1:6">
      <c r="A22" s="173" t="s">
        <v>128</v>
      </c>
      <c r="B22" s="150" t="s">
        <v>41</v>
      </c>
      <c r="C22" s="137" t="s">
        <v>227</v>
      </c>
      <c r="D22" s="151"/>
      <c r="E22" s="342"/>
      <c r="F22" s="342"/>
    </row>
    <row r="23" spans="1:6">
      <c r="A23" s="103"/>
      <c r="B23" s="119"/>
      <c r="C23" s="104" t="s">
        <v>45</v>
      </c>
      <c r="D23" s="120" t="s">
        <v>228</v>
      </c>
      <c r="E23" s="248">
        <v>0</v>
      </c>
      <c r="F23" s="248">
        <v>0</v>
      </c>
    </row>
    <row r="24" spans="1:6">
      <c r="A24" s="103"/>
      <c r="B24" s="119"/>
      <c r="C24" s="104" t="s">
        <v>46</v>
      </c>
      <c r="D24" s="120" t="s">
        <v>229</v>
      </c>
      <c r="E24" s="248">
        <v>0</v>
      </c>
      <c r="F24" s="248">
        <v>0</v>
      </c>
    </row>
    <row r="25" spans="1:6">
      <c r="A25" s="103"/>
      <c r="B25" s="119" t="s">
        <v>43</v>
      </c>
      <c r="C25" s="104" t="s">
        <v>230</v>
      </c>
      <c r="D25" s="120"/>
      <c r="E25" s="248"/>
      <c r="F25" s="248"/>
    </row>
    <row r="26" spans="1:6">
      <c r="A26" s="103"/>
      <c r="B26" s="119"/>
      <c r="C26" s="104" t="s">
        <v>45</v>
      </c>
      <c r="D26" s="120" t="s">
        <v>228</v>
      </c>
      <c r="E26" s="248">
        <v>0</v>
      </c>
      <c r="F26" s="248">
        <v>0</v>
      </c>
    </row>
    <row r="27" spans="1:6">
      <c r="A27" s="103"/>
      <c r="B27" s="119"/>
      <c r="C27" s="104" t="s">
        <v>46</v>
      </c>
      <c r="D27" s="120" t="s">
        <v>229</v>
      </c>
      <c r="E27" s="248">
        <v>0</v>
      </c>
      <c r="F27" s="248">
        <v>0</v>
      </c>
    </row>
    <row r="28" spans="1:6">
      <c r="A28" s="103" t="s">
        <v>129</v>
      </c>
      <c r="B28" s="119" t="s">
        <v>231</v>
      </c>
      <c r="C28" s="104"/>
      <c r="D28" s="120"/>
      <c r="E28" s="248"/>
      <c r="F28" s="248"/>
    </row>
    <row r="29" spans="1:6">
      <c r="A29" s="103"/>
      <c r="B29" s="119" t="s">
        <v>41</v>
      </c>
      <c r="C29" s="107" t="s">
        <v>355</v>
      </c>
      <c r="D29" s="120"/>
      <c r="E29" s="248">
        <v>9.31</v>
      </c>
      <c r="F29" s="248">
        <v>8.07</v>
      </c>
    </row>
    <row r="30" spans="1:6">
      <c r="A30" s="103"/>
      <c r="B30" s="119" t="s">
        <v>43</v>
      </c>
      <c r="C30" s="107" t="s">
        <v>356</v>
      </c>
      <c r="D30" s="120"/>
      <c r="E30" s="248">
        <v>8.43</v>
      </c>
      <c r="F30" s="343">
        <v>8</v>
      </c>
    </row>
    <row r="31" spans="1:6">
      <c r="A31" s="177" t="s">
        <v>130</v>
      </c>
      <c r="B31" s="128" t="s">
        <v>232</v>
      </c>
      <c r="C31" s="129"/>
      <c r="D31" s="130"/>
      <c r="E31" s="344">
        <v>2.33</v>
      </c>
      <c r="F31" s="344">
        <v>3.86</v>
      </c>
    </row>
    <row r="32" spans="1:6">
      <c r="A32" s="5"/>
    </row>
    <row r="33" spans="1:1">
      <c r="A33" s="5"/>
    </row>
    <row r="34" spans="1:1">
      <c r="A34" s="5"/>
    </row>
    <row r="35" spans="1:1">
      <c r="A35" s="5"/>
    </row>
    <row r="36" spans="1:1">
      <c r="A36" s="5"/>
    </row>
    <row r="37" spans="1:1">
      <c r="A37" s="5"/>
    </row>
    <row r="38" spans="1:1">
      <c r="A38" s="5"/>
    </row>
    <row r="39" spans="1:1">
      <c r="A39" s="5"/>
    </row>
    <row r="40" spans="1:1">
      <c r="A40" s="5"/>
    </row>
  </sheetData>
  <mergeCells count="2">
    <mergeCell ref="B11:D11"/>
    <mergeCell ref="B13:D13"/>
  </mergeCells>
  <phoneticPr fontId="2" type="noConversion"/>
  <printOptions horizontalCentered="1"/>
  <pageMargins left="0.51181102362204722" right="0.51181102362204722" top="0.51181102362204722" bottom="0.98425196850393704" header="0.51181102362204722" footer="0.23622047244094491"/>
  <pageSetup scale="75" orientation="portrait" r:id="rId1"/>
  <headerFooter scaleWithDoc="0">
    <oddFooter>&amp;C&amp;G</oddFooter>
  </headerFooter>
  <ignoredErrors>
    <ignoredError sqref="A13:A31 A10:A12" numberStoredAsText="1"/>
  </ignoredErrors>
  <drawing r:id="rId2"/>
  <legacyDrawingHF r:id="rId3"/>
</worksheet>
</file>

<file path=xl/worksheets/sheet8.xml><?xml version="1.0" encoding="utf-8"?>
<worksheet xmlns="http://schemas.openxmlformats.org/spreadsheetml/2006/main" xmlns:r="http://schemas.openxmlformats.org/officeDocument/2006/relationships">
  <sheetPr codeName="Sheet8"/>
  <dimension ref="A1:F108"/>
  <sheetViews>
    <sheetView showGridLines="0" workbookViewId="0"/>
  </sheetViews>
  <sheetFormatPr defaultRowHeight="12.75"/>
  <cols>
    <col min="1" max="3" width="3" customWidth="1"/>
    <col min="4" max="4" width="70" customWidth="1"/>
    <col min="5" max="5" width="19.85546875" customWidth="1"/>
    <col min="6" max="6" width="20.140625" customWidth="1"/>
    <col min="7" max="7" width="9.140625" customWidth="1"/>
  </cols>
  <sheetData>
    <row r="1" spans="1:6">
      <c r="A1" s="26"/>
      <c r="B1" s="27"/>
      <c r="C1" s="27"/>
      <c r="D1" s="27"/>
      <c r="E1" s="27"/>
      <c r="F1" s="28"/>
    </row>
    <row r="2" spans="1:6">
      <c r="A2" s="29"/>
      <c r="B2" s="4"/>
      <c r="C2" s="4"/>
      <c r="D2" s="4"/>
      <c r="E2" s="4"/>
      <c r="F2" s="30"/>
    </row>
    <row r="3" spans="1:6">
      <c r="A3" s="29"/>
      <c r="B3" s="4"/>
      <c r="C3" s="4"/>
      <c r="D3" s="4"/>
      <c r="E3" s="4"/>
      <c r="F3" s="30"/>
    </row>
    <row r="4" spans="1:6">
      <c r="A4" s="29"/>
      <c r="B4" s="4"/>
      <c r="C4" s="4"/>
      <c r="D4" s="4"/>
      <c r="E4" s="4"/>
      <c r="F4" s="30"/>
    </row>
    <row r="5" spans="1:6">
      <c r="A5" s="90" t="s">
        <v>361</v>
      </c>
      <c r="B5" s="91"/>
      <c r="C5" s="91"/>
      <c r="D5" s="91"/>
      <c r="E5" s="91"/>
      <c r="F5" s="92"/>
    </row>
    <row r="6" spans="1:6">
      <c r="A6" s="93" t="s">
        <v>516</v>
      </c>
      <c r="B6" s="94"/>
      <c r="C6" s="94"/>
      <c r="D6" s="94"/>
      <c r="E6" s="94"/>
      <c r="F6" s="95"/>
    </row>
    <row r="7" spans="1:6">
      <c r="A7" s="201"/>
      <c r="B7" s="199"/>
      <c r="C7" s="199"/>
      <c r="D7" s="199"/>
      <c r="E7" s="199"/>
      <c r="F7" s="200"/>
    </row>
    <row r="8" spans="1:6">
      <c r="A8" s="96"/>
      <c r="B8" s="97"/>
      <c r="C8" s="97"/>
      <c r="D8" s="97"/>
      <c r="E8" s="97"/>
      <c r="F8" s="202" t="s">
        <v>371</v>
      </c>
    </row>
    <row r="9" spans="1:6">
      <c r="A9" s="391" t="s">
        <v>1</v>
      </c>
      <c r="B9" s="403"/>
      <c r="C9" s="403"/>
      <c r="D9" s="403"/>
      <c r="E9" s="85" t="s">
        <v>372</v>
      </c>
      <c r="F9" s="84"/>
    </row>
    <row r="10" spans="1:6">
      <c r="A10" s="405"/>
      <c r="B10" s="406"/>
      <c r="C10" s="406"/>
      <c r="D10" s="406"/>
      <c r="E10" s="89">
        <f>Sheet2!E10</f>
        <v>42369</v>
      </c>
      <c r="F10" s="89">
        <f>Sheet2!F10</f>
        <v>42004</v>
      </c>
    </row>
    <row r="11" spans="1:6">
      <c r="A11" s="117"/>
      <c r="B11" s="100"/>
      <c r="C11" s="100"/>
      <c r="D11" s="118"/>
      <c r="E11" s="133"/>
      <c r="F11" s="133"/>
    </row>
    <row r="12" spans="1:6">
      <c r="A12" s="134" t="s">
        <v>320</v>
      </c>
      <c r="B12" s="104"/>
      <c r="C12" s="104"/>
      <c r="D12" s="120"/>
      <c r="E12" s="156"/>
      <c r="F12" s="156"/>
    </row>
    <row r="13" spans="1:6" s="74" customFormat="1">
      <c r="A13" s="123" t="s">
        <v>474</v>
      </c>
      <c r="B13" s="104"/>
      <c r="C13" s="104"/>
      <c r="D13" s="120"/>
      <c r="E13" s="156"/>
      <c r="F13" s="156"/>
    </row>
    <row r="14" spans="1:6">
      <c r="A14" s="270"/>
      <c r="B14" s="271" t="s">
        <v>475</v>
      </c>
      <c r="C14" s="271"/>
      <c r="D14" s="272"/>
      <c r="E14" s="203">
        <v>82595882</v>
      </c>
      <c r="F14" s="203">
        <v>73056125</v>
      </c>
    </row>
    <row r="15" spans="1:6" s="74" customFormat="1">
      <c r="A15" s="270"/>
      <c r="B15" s="271" t="s">
        <v>476</v>
      </c>
      <c r="C15" s="271"/>
      <c r="D15" s="272"/>
      <c r="E15" s="203">
        <v>2426292</v>
      </c>
      <c r="F15" s="203">
        <v>2056436</v>
      </c>
    </row>
    <row r="16" spans="1:6" s="74" customFormat="1">
      <c r="A16" s="270" t="s">
        <v>477</v>
      </c>
      <c r="B16" s="271"/>
      <c r="C16" s="271"/>
      <c r="D16" s="272"/>
      <c r="E16" s="203"/>
      <c r="F16" s="203"/>
    </row>
    <row r="17" spans="1:6">
      <c r="A17" s="208"/>
      <c r="B17" s="206" t="s">
        <v>478</v>
      </c>
      <c r="C17" s="206"/>
      <c r="D17" s="207"/>
      <c r="E17" s="203">
        <v>-26101932</v>
      </c>
      <c r="F17" s="203">
        <v>-22191220</v>
      </c>
    </row>
    <row r="18" spans="1:6" s="74" customFormat="1">
      <c r="A18" s="208"/>
      <c r="B18" s="206" t="s">
        <v>479</v>
      </c>
      <c r="C18" s="206"/>
      <c r="D18" s="207"/>
      <c r="E18" s="203">
        <v>-1013170</v>
      </c>
      <c r="F18" s="203">
        <v>-994824</v>
      </c>
    </row>
    <row r="19" spans="1:6">
      <c r="A19" s="208" t="s">
        <v>321</v>
      </c>
      <c r="B19" s="206"/>
      <c r="C19" s="206"/>
      <c r="D19" s="207"/>
      <c r="E19" s="203">
        <v>2353612</v>
      </c>
      <c r="F19" s="203">
        <v>2112320</v>
      </c>
    </row>
    <row r="20" spans="1:6">
      <c r="A20" s="208" t="s">
        <v>322</v>
      </c>
      <c r="B20" s="206"/>
      <c r="C20" s="206"/>
      <c r="D20" s="207"/>
      <c r="E20" s="203">
        <v>9533063</v>
      </c>
      <c r="F20" s="203">
        <v>6281355</v>
      </c>
    </row>
    <row r="21" spans="1:6">
      <c r="A21" s="208" t="s">
        <v>323</v>
      </c>
      <c r="B21" s="206"/>
      <c r="C21" s="206"/>
      <c r="D21" s="207"/>
      <c r="E21" s="203">
        <v>-25782430</v>
      </c>
      <c r="F21" s="203">
        <v>-23967573</v>
      </c>
    </row>
    <row r="22" spans="1:6" s="74" customFormat="1">
      <c r="A22" s="205" t="s">
        <v>360</v>
      </c>
      <c r="B22" s="206"/>
      <c r="C22" s="206"/>
      <c r="D22" s="207"/>
      <c r="E22" s="203">
        <v>1959483</v>
      </c>
      <c r="F22" s="203">
        <v>2483137</v>
      </c>
    </row>
    <row r="23" spans="1:6">
      <c r="A23" s="205" t="s">
        <v>497</v>
      </c>
      <c r="B23" s="206"/>
      <c r="C23" s="206"/>
      <c r="D23" s="207"/>
      <c r="E23" s="203">
        <v>-7000011</v>
      </c>
      <c r="F23" s="203">
        <v>-7605809</v>
      </c>
    </row>
    <row r="24" spans="1:6" s="74" customFormat="1">
      <c r="A24" s="208"/>
      <c r="B24" s="206"/>
      <c r="C24" s="206"/>
      <c r="D24" s="207"/>
      <c r="E24" s="231"/>
      <c r="F24" s="231"/>
    </row>
    <row r="25" spans="1:6">
      <c r="A25" s="233" t="s">
        <v>324</v>
      </c>
      <c r="B25" s="234"/>
      <c r="C25" s="234"/>
      <c r="D25" s="235"/>
      <c r="E25" s="345">
        <f>SUM(E14:E23)</f>
        <v>38970789</v>
      </c>
      <c r="F25" s="345">
        <f>SUM(F14:F23)</f>
        <v>31229947</v>
      </c>
    </row>
    <row r="26" spans="1:6">
      <c r="A26" s="208"/>
      <c r="B26" s="206"/>
      <c r="C26" s="206"/>
      <c r="D26" s="207"/>
      <c r="E26" s="203"/>
      <c r="F26" s="203"/>
    </row>
    <row r="27" spans="1:6">
      <c r="A27" s="208" t="s">
        <v>373</v>
      </c>
      <c r="B27" s="206"/>
      <c r="C27" s="206"/>
      <c r="D27" s="207"/>
      <c r="E27" s="203"/>
      <c r="F27" s="203"/>
    </row>
    <row r="28" spans="1:6">
      <c r="A28" s="208"/>
      <c r="B28" s="206" t="s">
        <v>374</v>
      </c>
      <c r="C28" s="206"/>
      <c r="D28" s="207"/>
      <c r="E28" s="203"/>
      <c r="F28" s="203"/>
    </row>
    <row r="29" spans="1:6">
      <c r="A29" s="208"/>
      <c r="B29" s="206"/>
      <c r="C29" s="206" t="s">
        <v>325</v>
      </c>
      <c r="D29" s="207"/>
      <c r="E29" s="203">
        <v>-100000</v>
      </c>
      <c r="F29" s="203">
        <v>2796</v>
      </c>
    </row>
    <row r="30" spans="1:6" ht="25.5" customHeight="1">
      <c r="A30" s="208"/>
      <c r="B30" s="206"/>
      <c r="C30" s="412" t="s">
        <v>326</v>
      </c>
      <c r="D30" s="358"/>
      <c r="E30" s="203">
        <v>-800992</v>
      </c>
      <c r="F30" s="203">
        <v>882059</v>
      </c>
    </row>
    <row r="31" spans="1:6">
      <c r="A31" s="208"/>
      <c r="B31" s="206"/>
      <c r="C31" s="206" t="s">
        <v>327</v>
      </c>
      <c r="D31" s="207"/>
      <c r="E31" s="203">
        <v>3247102</v>
      </c>
      <c r="F31" s="203">
        <v>-1601913</v>
      </c>
    </row>
    <row r="32" spans="1:6" s="74" customFormat="1">
      <c r="A32" s="205"/>
      <c r="B32" s="206"/>
      <c r="C32" s="351" t="s">
        <v>510</v>
      </c>
      <c r="D32" s="207"/>
      <c r="E32" s="203">
        <v>38158470</v>
      </c>
      <c r="F32" s="203">
        <v>-24563532</v>
      </c>
    </row>
    <row r="33" spans="1:6">
      <c r="A33" s="208"/>
      <c r="B33" s="206"/>
      <c r="C33" s="206" t="s">
        <v>328</v>
      </c>
      <c r="D33" s="207"/>
      <c r="E33" s="203">
        <v>-77198420</v>
      </c>
      <c r="F33" s="203">
        <v>-66400256</v>
      </c>
    </row>
    <row r="34" spans="1:6">
      <c r="A34" s="208"/>
      <c r="B34" s="206"/>
      <c r="C34" s="206" t="s">
        <v>329</v>
      </c>
      <c r="D34" s="207"/>
      <c r="E34" s="203">
        <v>-1156677</v>
      </c>
      <c r="F34" s="203">
        <v>-1616217</v>
      </c>
    </row>
    <row r="35" spans="1:6">
      <c r="A35" s="208"/>
      <c r="B35" s="206"/>
      <c r="C35" s="206" t="s">
        <v>330</v>
      </c>
      <c r="D35" s="207"/>
      <c r="E35" s="203">
        <v>-2388153</v>
      </c>
      <c r="F35" s="203">
        <v>-1127506</v>
      </c>
    </row>
    <row r="36" spans="1:6">
      <c r="A36" s="208"/>
      <c r="B36" s="206"/>
      <c r="C36" s="206"/>
      <c r="D36" s="236"/>
      <c r="E36" s="203"/>
      <c r="F36" s="203"/>
    </row>
    <row r="37" spans="1:6">
      <c r="A37" s="208"/>
      <c r="B37" s="351" t="s">
        <v>524</v>
      </c>
      <c r="C37" s="206"/>
      <c r="D37" s="207"/>
      <c r="E37" s="203"/>
      <c r="F37" s="203"/>
    </row>
    <row r="38" spans="1:6">
      <c r="A38" s="208"/>
      <c r="B38" s="206"/>
      <c r="C38" s="206" t="s">
        <v>331</v>
      </c>
      <c r="D38" s="207"/>
      <c r="E38" s="203">
        <v>-1899903</v>
      </c>
      <c r="F38" s="203">
        <v>1928408</v>
      </c>
    </row>
    <row r="39" spans="1:6">
      <c r="A39" s="208"/>
      <c r="B39" s="206"/>
      <c r="C39" s="206" t="s">
        <v>375</v>
      </c>
      <c r="D39" s="207"/>
      <c r="E39" s="203"/>
      <c r="F39" s="203"/>
    </row>
    <row r="40" spans="1:6">
      <c r="A40" s="208"/>
      <c r="B40" s="206"/>
      <c r="C40" s="206"/>
      <c r="D40" s="207" t="s">
        <v>20</v>
      </c>
      <c r="E40" s="203">
        <v>23999076</v>
      </c>
      <c r="F40" s="203">
        <v>10764203</v>
      </c>
    </row>
    <row r="41" spans="1:6">
      <c r="A41" s="208"/>
      <c r="B41" s="206"/>
      <c r="C41" s="206"/>
      <c r="D41" s="236" t="s">
        <v>346</v>
      </c>
      <c r="E41" s="203">
        <v>315832</v>
      </c>
      <c r="F41" s="203">
        <v>-48974</v>
      </c>
    </row>
    <row r="42" spans="1:6">
      <c r="A42" s="208"/>
      <c r="B42" s="206"/>
      <c r="C42" s="206"/>
      <c r="D42" s="207" t="s">
        <v>21</v>
      </c>
      <c r="E42" s="203">
        <v>35336346</v>
      </c>
      <c r="F42" s="203">
        <v>22487836</v>
      </c>
    </row>
    <row r="43" spans="1:6">
      <c r="A43" s="208"/>
      <c r="B43" s="206"/>
      <c r="C43" s="206"/>
      <c r="D43" s="236" t="s">
        <v>347</v>
      </c>
      <c r="E43" s="203">
        <v>417270</v>
      </c>
      <c r="F43" s="203">
        <v>818105</v>
      </c>
    </row>
    <row r="44" spans="1:6">
      <c r="A44" s="208"/>
      <c r="B44" s="206"/>
      <c r="C44" s="206"/>
      <c r="D44" s="236" t="s">
        <v>481</v>
      </c>
      <c r="E44" s="203">
        <v>322382</v>
      </c>
      <c r="F44" s="203">
        <v>92428</v>
      </c>
    </row>
    <row r="45" spans="1:6">
      <c r="A45" s="208"/>
      <c r="B45" s="206"/>
      <c r="C45" s="206"/>
      <c r="D45" s="207" t="s">
        <v>332</v>
      </c>
      <c r="E45" s="203">
        <v>-15573140</v>
      </c>
      <c r="F45" s="203">
        <v>81871778</v>
      </c>
    </row>
    <row r="46" spans="1:6">
      <c r="A46" s="208"/>
      <c r="B46" s="206"/>
      <c r="C46" s="206"/>
      <c r="D46" s="236" t="s">
        <v>348</v>
      </c>
      <c r="E46" s="203">
        <v>1855767</v>
      </c>
      <c r="F46" s="203">
        <v>2055088</v>
      </c>
    </row>
    <row r="47" spans="1:6">
      <c r="A47" s="208"/>
      <c r="B47" s="206"/>
      <c r="C47" s="206" t="s">
        <v>333</v>
      </c>
      <c r="D47" s="207"/>
      <c r="E47" s="203">
        <v>2509681</v>
      </c>
      <c r="F47" s="203">
        <v>4964172</v>
      </c>
    </row>
    <row r="48" spans="1:6">
      <c r="A48" s="205"/>
      <c r="B48" s="206"/>
      <c r="C48" s="351" t="s">
        <v>511</v>
      </c>
      <c r="D48" s="207"/>
      <c r="E48" s="203">
        <v>-4434003</v>
      </c>
      <c r="F48" s="203">
        <v>15456092</v>
      </c>
    </row>
    <row r="49" spans="1:6">
      <c r="A49" s="208"/>
      <c r="B49" s="206"/>
      <c r="C49" s="206" t="s">
        <v>334</v>
      </c>
      <c r="D49" s="207"/>
      <c r="E49" s="203">
        <v>3963481</v>
      </c>
      <c r="F49" s="203">
        <v>-1371878</v>
      </c>
    </row>
    <row r="50" spans="1:6">
      <c r="A50" s="237"/>
      <c r="B50" s="209"/>
      <c r="C50" s="209"/>
      <c r="D50" s="210"/>
      <c r="E50" s="231"/>
      <c r="F50" s="231"/>
    </row>
    <row r="51" spans="1:6">
      <c r="A51" s="238" t="s">
        <v>498</v>
      </c>
      <c r="B51" s="206"/>
      <c r="C51" s="206"/>
      <c r="D51" s="207"/>
      <c r="E51" s="256">
        <f>SUM(E25:E49)</f>
        <v>45544908</v>
      </c>
      <c r="F51" s="256">
        <f>SUM(F25:F49)</f>
        <v>75822636</v>
      </c>
    </row>
    <row r="52" spans="1:6">
      <c r="A52" s="233"/>
      <c r="B52" s="234"/>
      <c r="C52" s="234"/>
      <c r="D52" s="235"/>
      <c r="E52" s="232"/>
      <c r="F52" s="232"/>
    </row>
    <row r="53" spans="1:6">
      <c r="A53" s="238" t="s">
        <v>335</v>
      </c>
      <c r="B53" s="206"/>
      <c r="C53" s="206"/>
      <c r="D53" s="207"/>
      <c r="E53" s="203"/>
      <c r="F53" s="203"/>
    </row>
    <row r="54" spans="1:6">
      <c r="A54" s="208" t="s">
        <v>336</v>
      </c>
      <c r="B54" s="206"/>
      <c r="C54" s="206"/>
      <c r="D54" s="207"/>
      <c r="E54" s="203">
        <v>21628</v>
      </c>
      <c r="F54" s="203">
        <v>14059</v>
      </c>
    </row>
    <row r="55" spans="1:6" s="74" customFormat="1">
      <c r="A55" s="205" t="s">
        <v>377</v>
      </c>
      <c r="B55" s="206"/>
      <c r="C55" s="206"/>
      <c r="D55" s="207"/>
      <c r="E55" s="203">
        <v>394</v>
      </c>
      <c r="F55" s="203">
        <v>21</v>
      </c>
    </row>
    <row r="56" spans="1:6">
      <c r="A56" s="208" t="s">
        <v>337</v>
      </c>
      <c r="B56" s="206"/>
      <c r="C56" s="206"/>
      <c r="D56" s="207"/>
      <c r="E56" s="203">
        <v>-3285398</v>
      </c>
      <c r="F56" s="203">
        <v>-3064718</v>
      </c>
    </row>
    <row r="57" spans="1:6" ht="29.25" customHeight="1">
      <c r="A57" s="411" t="s">
        <v>499</v>
      </c>
      <c r="B57" s="412"/>
      <c r="C57" s="412"/>
      <c r="D57" s="358"/>
      <c r="E57" s="203">
        <v>-53441154</v>
      </c>
      <c r="F57" s="203">
        <v>-21598976</v>
      </c>
    </row>
    <row r="58" spans="1:6" s="74" customFormat="1">
      <c r="A58" s="239"/>
      <c r="B58" s="240"/>
      <c r="C58" s="240"/>
      <c r="D58" s="241"/>
      <c r="E58" s="231"/>
      <c r="F58" s="231"/>
    </row>
    <row r="59" spans="1:6">
      <c r="A59" s="238" t="s">
        <v>465</v>
      </c>
      <c r="B59" s="206"/>
      <c r="C59" s="206"/>
      <c r="D59" s="207"/>
      <c r="E59" s="256">
        <f>SUM(E54:E58)</f>
        <v>-56704530</v>
      </c>
      <c r="F59" s="256">
        <f>SUM(F54:F58)</f>
        <v>-24649614</v>
      </c>
    </row>
    <row r="60" spans="1:6">
      <c r="A60" s="3"/>
      <c r="B60" s="234"/>
      <c r="C60" s="234"/>
      <c r="D60" s="235"/>
      <c r="E60" s="232"/>
      <c r="F60" s="232"/>
    </row>
    <row r="61" spans="1:6">
      <c r="A61" s="238" t="s">
        <v>338</v>
      </c>
      <c r="B61" s="206"/>
      <c r="C61" s="206"/>
      <c r="D61" s="207"/>
      <c r="E61" s="203"/>
      <c r="F61" s="203"/>
    </row>
    <row r="62" spans="1:6">
      <c r="A62" s="205" t="s">
        <v>500</v>
      </c>
      <c r="B62" s="206"/>
      <c r="C62" s="206"/>
      <c r="D62" s="207"/>
      <c r="E62" s="203">
        <v>9930290</v>
      </c>
      <c r="F62" s="203">
        <v>15767824</v>
      </c>
    </row>
    <row r="63" spans="1:6" s="74" customFormat="1">
      <c r="A63" s="205" t="s">
        <v>514</v>
      </c>
      <c r="B63" s="206"/>
      <c r="C63" s="206"/>
      <c r="D63" s="207"/>
      <c r="E63" s="203">
        <v>-2286375</v>
      </c>
      <c r="F63" s="203">
        <v>0</v>
      </c>
    </row>
    <row r="64" spans="1:6" s="74" customFormat="1">
      <c r="A64" s="205" t="s">
        <v>480</v>
      </c>
      <c r="B64" s="206"/>
      <c r="C64" s="206"/>
      <c r="D64" s="207"/>
      <c r="E64" s="203">
        <v>-7273684</v>
      </c>
      <c r="F64" s="203">
        <v>-6350262</v>
      </c>
    </row>
    <row r="65" spans="1:6" s="74" customFormat="1">
      <c r="A65" s="205" t="s">
        <v>378</v>
      </c>
      <c r="B65" s="206"/>
      <c r="C65" s="206"/>
      <c r="D65" s="207"/>
      <c r="E65" s="203">
        <v>-21114</v>
      </c>
      <c r="F65" s="203">
        <v>-2019442</v>
      </c>
    </row>
    <row r="66" spans="1:6" s="74" customFormat="1">
      <c r="A66" s="205" t="s">
        <v>512</v>
      </c>
      <c r="B66" s="206"/>
      <c r="C66" s="206"/>
      <c r="D66" s="207"/>
      <c r="E66" s="203">
        <v>1455207</v>
      </c>
      <c r="F66" s="203">
        <v>2106529</v>
      </c>
    </row>
    <row r="67" spans="1:6" s="74" customFormat="1">
      <c r="A67" s="3"/>
      <c r="B67" s="209"/>
      <c r="C67" s="209"/>
      <c r="D67" s="210"/>
      <c r="E67" s="231"/>
      <c r="F67" s="231"/>
    </row>
    <row r="68" spans="1:6" ht="12.75" customHeight="1">
      <c r="A68" s="238" t="s">
        <v>513</v>
      </c>
      <c r="B68" s="206"/>
      <c r="C68" s="206"/>
      <c r="D68" s="207"/>
      <c r="E68" s="256">
        <f>SUM(E62:E67)</f>
        <v>1804324</v>
      </c>
      <c r="F68" s="256">
        <f>SUM(F62:F67)</f>
        <v>9504649</v>
      </c>
    </row>
    <row r="69" spans="1:6">
      <c r="A69" s="242"/>
      <c r="B69" s="243"/>
      <c r="C69" s="243"/>
      <c r="D69" s="244"/>
      <c r="E69" s="88"/>
      <c r="F69" s="88"/>
    </row>
    <row r="70" spans="1:6" s="74" customFormat="1">
      <c r="A70" s="245" t="s">
        <v>494</v>
      </c>
      <c r="B70" s="246"/>
      <c r="C70" s="246"/>
      <c r="D70" s="247"/>
      <c r="E70" s="267">
        <f>SUM(E51,E59,E68)</f>
        <v>-9355298</v>
      </c>
      <c r="F70" s="267">
        <f>SUM(F51,F59,F68)</f>
        <v>60677671</v>
      </c>
    </row>
    <row r="71" spans="1:6" s="74" customFormat="1">
      <c r="A71" s="208"/>
      <c r="B71" s="206"/>
      <c r="C71" s="206"/>
      <c r="D71" s="207"/>
      <c r="E71" s="203"/>
      <c r="F71" s="203"/>
    </row>
    <row r="72" spans="1:6" s="74" customFormat="1">
      <c r="A72" s="238" t="s">
        <v>339</v>
      </c>
      <c r="B72" s="206"/>
      <c r="C72" s="206"/>
      <c r="D72" s="207"/>
      <c r="E72" s="257">
        <v>12800</v>
      </c>
      <c r="F72" s="257">
        <v>2775</v>
      </c>
    </row>
    <row r="73" spans="1:6" s="74" customFormat="1">
      <c r="A73" s="208"/>
      <c r="B73" s="206"/>
      <c r="C73" s="206"/>
      <c r="D73" s="207"/>
      <c r="E73" s="203"/>
      <c r="F73" s="203"/>
    </row>
    <row r="74" spans="1:6" s="74" customFormat="1">
      <c r="A74" s="238" t="s">
        <v>501</v>
      </c>
      <c r="B74" s="206"/>
      <c r="C74" s="206"/>
      <c r="D74" s="207"/>
      <c r="E74" s="257">
        <v>172731255</v>
      </c>
      <c r="F74" s="257">
        <v>112050809</v>
      </c>
    </row>
    <row r="75" spans="1:6" s="74" customFormat="1">
      <c r="A75" s="237"/>
      <c r="B75" s="209"/>
      <c r="C75" s="209"/>
      <c r="D75" s="210"/>
      <c r="E75" s="231"/>
      <c r="F75" s="231"/>
    </row>
    <row r="76" spans="1:6" s="74" customFormat="1">
      <c r="A76" s="238" t="s">
        <v>502</v>
      </c>
      <c r="B76" s="206"/>
      <c r="C76" s="206"/>
      <c r="D76" s="207"/>
      <c r="E76" s="256">
        <f>SUM(E70,E72,E74)</f>
        <v>163388757</v>
      </c>
      <c r="F76" s="256">
        <f>SUM(F70,F72,F74)</f>
        <v>172731255</v>
      </c>
    </row>
    <row r="77" spans="1:6" s="74" customFormat="1">
      <c r="A77" s="233"/>
      <c r="B77" s="234"/>
      <c r="C77" s="234"/>
      <c r="D77" s="235"/>
      <c r="E77" s="232"/>
      <c r="F77" s="232"/>
    </row>
    <row r="78" spans="1:6" s="74" customFormat="1">
      <c r="A78" s="238" t="s">
        <v>503</v>
      </c>
      <c r="B78" s="206"/>
      <c r="C78" s="206"/>
      <c r="D78" s="207"/>
      <c r="E78" s="203"/>
      <c r="F78" s="203"/>
    </row>
    <row r="79" spans="1:6" s="74" customFormat="1">
      <c r="A79" s="208" t="s">
        <v>4</v>
      </c>
      <c r="B79" s="206"/>
      <c r="C79" s="206"/>
      <c r="D79" s="207"/>
      <c r="E79" s="203">
        <v>28771635</v>
      </c>
      <c r="F79" s="203">
        <v>22469167</v>
      </c>
    </row>
    <row r="80" spans="1:6" s="74" customFormat="1">
      <c r="A80" s="119" t="s">
        <v>340</v>
      </c>
      <c r="B80" s="104"/>
      <c r="C80" s="104"/>
      <c r="D80" s="120"/>
      <c r="E80" s="203">
        <v>61717798</v>
      </c>
      <c r="F80" s="203">
        <v>51184429</v>
      </c>
    </row>
    <row r="81" spans="1:6" s="74" customFormat="1">
      <c r="A81" s="119" t="s">
        <v>341</v>
      </c>
      <c r="B81" s="104"/>
      <c r="C81" s="104"/>
      <c r="D81" s="120"/>
      <c r="E81" s="203">
        <v>8736092</v>
      </c>
      <c r="F81" s="203">
        <v>10580440</v>
      </c>
    </row>
    <row r="82" spans="1:6" ht="27" customHeight="1">
      <c r="A82" s="409" t="s">
        <v>525</v>
      </c>
      <c r="B82" s="364"/>
      <c r="C82" s="364"/>
      <c r="D82" s="356"/>
      <c r="E82" s="203">
        <v>49734664</v>
      </c>
      <c r="F82" s="203">
        <v>62035442</v>
      </c>
    </row>
    <row r="83" spans="1:6" ht="26.25" customHeight="1">
      <c r="A83" s="410" t="s">
        <v>495</v>
      </c>
      <c r="B83" s="364"/>
      <c r="C83" s="364"/>
      <c r="D83" s="356"/>
      <c r="E83" s="203">
        <v>14428568</v>
      </c>
      <c r="F83" s="203">
        <v>26461777</v>
      </c>
    </row>
    <row r="84" spans="1:6">
      <c r="A84" s="119"/>
      <c r="B84" s="104"/>
      <c r="C84" s="104"/>
      <c r="D84" s="120"/>
      <c r="E84" s="231"/>
      <c r="F84" s="231"/>
    </row>
    <row r="85" spans="1:6">
      <c r="A85" s="86" t="s">
        <v>342</v>
      </c>
      <c r="B85" s="21"/>
      <c r="C85" s="21"/>
      <c r="D85" s="22"/>
      <c r="E85" s="256">
        <f>SUM(E79:E84)</f>
        <v>163388757</v>
      </c>
      <c r="F85" s="256">
        <f>SUM(F79:F84)</f>
        <v>172731255</v>
      </c>
    </row>
    <row r="86" spans="1:6">
      <c r="E86" s="332"/>
      <c r="F86" s="332"/>
    </row>
    <row r="87" spans="1:6">
      <c r="E87" s="333">
        <f>E76-E85</f>
        <v>0</v>
      </c>
      <c r="F87" s="333">
        <f>F76-F85</f>
        <v>0</v>
      </c>
    </row>
    <row r="88" spans="1:6">
      <c r="E88" s="3"/>
      <c r="F88" s="3"/>
    </row>
    <row r="89" spans="1:6">
      <c r="E89" s="3"/>
      <c r="F89" s="3"/>
    </row>
    <row r="90" spans="1:6">
      <c r="E90" s="3"/>
      <c r="F90" s="3"/>
    </row>
    <row r="91" spans="1:6">
      <c r="E91" s="3"/>
      <c r="F91" s="3"/>
    </row>
    <row r="92" spans="1:6">
      <c r="E92" s="3"/>
      <c r="F92" s="3"/>
    </row>
    <row r="93" spans="1:6">
      <c r="E93" s="3"/>
      <c r="F93" s="3"/>
    </row>
    <row r="94" spans="1:6">
      <c r="E94" s="3"/>
      <c r="F94" s="3"/>
    </row>
    <row r="95" spans="1:6">
      <c r="E95" s="3"/>
      <c r="F95" s="3"/>
    </row>
    <row r="96" spans="1:6">
      <c r="E96" s="3"/>
      <c r="F96" s="3"/>
    </row>
    <row r="97" spans="5:6">
      <c r="E97" s="3"/>
      <c r="F97" s="3"/>
    </row>
    <row r="98" spans="5:6">
      <c r="E98" s="3"/>
      <c r="F98" s="3"/>
    </row>
    <row r="99" spans="5:6">
      <c r="E99" s="3"/>
      <c r="F99" s="3"/>
    </row>
    <row r="100" spans="5:6">
      <c r="E100" s="3"/>
      <c r="F100" s="3"/>
    </row>
    <row r="101" spans="5:6">
      <c r="E101" s="3"/>
      <c r="F101" s="3"/>
    </row>
    <row r="102" spans="5:6">
      <c r="E102" s="3"/>
      <c r="F102" s="3"/>
    </row>
    <row r="103" spans="5:6">
      <c r="E103" s="3"/>
      <c r="F103" s="3"/>
    </row>
    <row r="104" spans="5:6">
      <c r="E104" s="3"/>
      <c r="F104" s="3"/>
    </row>
    <row r="105" spans="5:6">
      <c r="E105" s="3"/>
      <c r="F105" s="3"/>
    </row>
    <row r="106" spans="5:6">
      <c r="E106" s="3"/>
      <c r="F106" s="3"/>
    </row>
    <row r="107" spans="5:6">
      <c r="E107" s="3"/>
      <c r="F107" s="3"/>
    </row>
    <row r="108" spans="5:6">
      <c r="E108" s="3"/>
      <c r="F108" s="3"/>
    </row>
  </sheetData>
  <mergeCells count="5">
    <mergeCell ref="A82:D82"/>
    <mergeCell ref="A83:D83"/>
    <mergeCell ref="A9:D10"/>
    <mergeCell ref="A57:D57"/>
    <mergeCell ref="C30:D30"/>
  </mergeCells>
  <printOptions horizontalCentered="1"/>
  <pageMargins left="0.511811023622047" right="0.511811023622047" top="0.511811023622047" bottom="0.98425196850393704" header="0.23622047244094499" footer="0.23622047244094499"/>
  <pageSetup scale="80" fitToHeight="99" orientation="portrait" r:id="rId1"/>
  <headerFooter scaleWithDoc="0">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sheetPr codeName="Sheet9"/>
  <dimension ref="A1:M64"/>
  <sheetViews>
    <sheetView showGridLines="0" workbookViewId="0"/>
  </sheetViews>
  <sheetFormatPr defaultRowHeight="12.75"/>
  <cols>
    <col min="1" max="1" width="3.7109375" customWidth="1"/>
    <col min="2" max="2" width="2.7109375" customWidth="1"/>
    <col min="3" max="3" width="22.140625" customWidth="1"/>
    <col min="4" max="4" width="2.7109375" customWidth="1"/>
    <col min="5" max="5" width="15.7109375" style="74" customWidth="1"/>
    <col min="6" max="6" width="15.7109375" customWidth="1"/>
    <col min="7" max="7" width="2.7109375" customWidth="1"/>
    <col min="8" max="8" width="6.7109375" customWidth="1"/>
    <col min="9" max="9" width="16.7109375" customWidth="1"/>
    <col min="10" max="10" width="9.7109375" customWidth="1"/>
    <col min="11" max="11" width="18.140625" customWidth="1"/>
    <col min="12" max="12" width="10.7109375" customWidth="1"/>
    <col min="13" max="13" width="9.85546875" customWidth="1"/>
  </cols>
  <sheetData>
    <row r="1" spans="1:13" s="72" customFormat="1">
      <c r="A1" s="26"/>
      <c r="B1" s="27"/>
      <c r="C1" s="27"/>
      <c r="D1" s="27"/>
      <c r="E1" s="27"/>
      <c r="F1" s="27"/>
      <c r="G1" s="27"/>
      <c r="H1" s="27"/>
      <c r="I1" s="27"/>
      <c r="J1" s="27"/>
      <c r="K1" s="27"/>
      <c r="L1" s="28"/>
    </row>
    <row r="2" spans="1:13" s="72" customFormat="1">
      <c r="A2" s="29"/>
      <c r="B2" s="4"/>
      <c r="C2" s="4"/>
      <c r="D2" s="4"/>
      <c r="E2" s="4"/>
      <c r="F2" s="4"/>
      <c r="G2" s="4"/>
      <c r="H2" s="4"/>
      <c r="I2" s="4"/>
      <c r="J2" s="4"/>
      <c r="K2" s="4"/>
      <c r="L2" s="30"/>
    </row>
    <row r="3" spans="1:13" s="72" customFormat="1">
      <c r="A3" s="29"/>
      <c r="B3" s="4"/>
      <c r="C3" s="4"/>
      <c r="D3" s="4"/>
      <c r="E3" s="4"/>
      <c r="F3" s="4"/>
      <c r="G3" s="4"/>
      <c r="H3" s="4"/>
      <c r="I3" s="4"/>
      <c r="J3" s="4"/>
      <c r="K3" s="4"/>
      <c r="L3" s="30"/>
    </row>
    <row r="4" spans="1:13" s="72" customFormat="1">
      <c r="A4" s="20"/>
      <c r="B4" s="21"/>
      <c r="C4" s="21"/>
      <c r="D4" s="21"/>
      <c r="E4" s="21"/>
      <c r="F4" s="21"/>
      <c r="G4" s="21"/>
      <c r="H4" s="21"/>
      <c r="I4" s="21"/>
      <c r="J4" s="21"/>
      <c r="K4" s="21"/>
      <c r="L4" s="22"/>
    </row>
    <row r="5" spans="1:13" ht="25.5" customHeight="1">
      <c r="A5" s="65" t="s">
        <v>233</v>
      </c>
      <c r="B5" s="66"/>
      <c r="C5" s="67"/>
      <c r="D5" s="67"/>
      <c r="E5" s="67"/>
      <c r="F5" s="68"/>
      <c r="G5" s="65" t="s">
        <v>239</v>
      </c>
      <c r="H5" s="66"/>
      <c r="I5" s="66"/>
      <c r="J5" s="66"/>
      <c r="K5" s="66"/>
      <c r="L5" s="68"/>
    </row>
    <row r="6" spans="1:13" s="4" customFormat="1">
      <c r="A6" s="195"/>
      <c r="B6" s="190"/>
      <c r="C6" s="100"/>
      <c r="D6" s="211"/>
      <c r="E6" s="211"/>
      <c r="F6" s="118"/>
      <c r="G6" s="212"/>
      <c r="H6" s="100"/>
      <c r="I6" s="100"/>
      <c r="J6" s="100"/>
      <c r="K6" s="100"/>
      <c r="L6" s="118"/>
      <c r="M6" s="8"/>
    </row>
    <row r="7" spans="1:13">
      <c r="A7" s="134" t="s">
        <v>234</v>
      </c>
      <c r="B7" s="145"/>
      <c r="C7" s="104"/>
      <c r="D7" s="104"/>
      <c r="E7" s="104"/>
      <c r="F7" s="120"/>
      <c r="G7" s="134" t="s">
        <v>238</v>
      </c>
      <c r="H7" s="145"/>
      <c r="I7" s="145"/>
      <c r="J7" s="145"/>
      <c r="K7" s="145"/>
      <c r="L7" s="120"/>
    </row>
    <row r="8" spans="1:13">
      <c r="A8" s="196" t="s">
        <v>235</v>
      </c>
      <c r="B8" s="213" t="s">
        <v>351</v>
      </c>
      <c r="C8" s="104"/>
      <c r="D8" s="104"/>
      <c r="E8" s="104"/>
      <c r="F8" s="120"/>
      <c r="G8" s="197" t="s">
        <v>242</v>
      </c>
      <c r="H8" s="104"/>
      <c r="I8" s="104"/>
      <c r="J8" s="104"/>
      <c r="K8" s="104"/>
      <c r="L8" s="120"/>
    </row>
    <row r="9" spans="1:13">
      <c r="A9" s="196"/>
      <c r="B9" s="213" t="s">
        <v>254</v>
      </c>
      <c r="C9" s="104"/>
      <c r="D9" s="214" t="s">
        <v>237</v>
      </c>
      <c r="E9" s="214" t="s">
        <v>379</v>
      </c>
      <c r="F9" s="120"/>
      <c r="G9" s="215" t="s">
        <v>235</v>
      </c>
      <c r="H9" s="107" t="s">
        <v>522</v>
      </c>
      <c r="I9" s="104"/>
      <c r="J9" s="104"/>
      <c r="K9" s="104"/>
      <c r="L9" s="120"/>
    </row>
    <row r="10" spans="1:13" s="74" customFormat="1">
      <c r="A10" s="196" t="s">
        <v>235</v>
      </c>
      <c r="B10" s="216" t="s">
        <v>459</v>
      </c>
      <c r="C10" s="104"/>
      <c r="D10" s="214" t="s">
        <v>237</v>
      </c>
      <c r="E10" s="266" t="s">
        <v>466</v>
      </c>
      <c r="F10" s="204"/>
      <c r="G10" s="215"/>
      <c r="H10" s="107"/>
      <c r="I10" s="104"/>
      <c r="J10" s="104"/>
      <c r="K10" s="104"/>
      <c r="L10" s="120"/>
    </row>
    <row r="11" spans="1:13">
      <c r="A11" s="196" t="s">
        <v>235</v>
      </c>
      <c r="B11" s="213" t="s">
        <v>254</v>
      </c>
      <c r="C11" s="104"/>
      <c r="D11" s="214" t="s">
        <v>237</v>
      </c>
      <c r="E11" s="266" t="s">
        <v>257</v>
      </c>
      <c r="F11" s="120"/>
      <c r="G11" s="217" t="s">
        <v>240</v>
      </c>
      <c r="H11" s="218"/>
      <c r="I11" s="214"/>
      <c r="J11" s="214"/>
      <c r="K11" s="214"/>
      <c r="L11" s="120"/>
      <c r="M11" s="7"/>
    </row>
    <row r="12" spans="1:13">
      <c r="A12" s="196" t="s">
        <v>235</v>
      </c>
      <c r="B12" s="213" t="s">
        <v>254</v>
      </c>
      <c r="C12" s="104"/>
      <c r="D12" s="214" t="s">
        <v>237</v>
      </c>
      <c r="E12" s="214" t="s">
        <v>352</v>
      </c>
      <c r="F12" s="120"/>
      <c r="G12" s="196" t="s">
        <v>235</v>
      </c>
      <c r="H12" s="104" t="s">
        <v>256</v>
      </c>
      <c r="I12" s="218"/>
      <c r="J12" s="218"/>
      <c r="K12" s="218"/>
      <c r="L12" s="120"/>
    </row>
    <row r="13" spans="1:13">
      <c r="A13" s="196" t="s">
        <v>235</v>
      </c>
      <c r="B13" s="216" t="s">
        <v>254</v>
      </c>
      <c r="C13" s="104"/>
      <c r="D13" s="214" t="s">
        <v>237</v>
      </c>
      <c r="E13" s="266" t="s">
        <v>523</v>
      </c>
      <c r="F13" s="204"/>
      <c r="G13" s="196"/>
      <c r="H13" s="104"/>
      <c r="I13" s="104"/>
      <c r="J13" s="104"/>
      <c r="K13" s="104"/>
      <c r="L13" s="120"/>
    </row>
    <row r="14" spans="1:13">
      <c r="A14" s="196" t="s">
        <v>235</v>
      </c>
      <c r="B14" s="213" t="s">
        <v>254</v>
      </c>
      <c r="C14" s="104"/>
      <c r="D14" s="214" t="s">
        <v>237</v>
      </c>
      <c r="E14" s="266" t="s">
        <v>519</v>
      </c>
      <c r="F14" s="120"/>
      <c r="G14" s="217" t="s">
        <v>241</v>
      </c>
      <c r="H14" s="218"/>
      <c r="I14" s="214"/>
      <c r="J14" s="214"/>
      <c r="K14" s="214"/>
      <c r="L14" s="120"/>
    </row>
    <row r="15" spans="1:13" s="74" customFormat="1">
      <c r="A15" s="196" t="s">
        <v>235</v>
      </c>
      <c r="B15" s="213" t="s">
        <v>255</v>
      </c>
      <c r="C15" s="104"/>
      <c r="D15" s="214" t="s">
        <v>237</v>
      </c>
      <c r="E15" s="214" t="s">
        <v>467</v>
      </c>
      <c r="F15" s="120"/>
      <c r="G15" s="196" t="s">
        <v>235</v>
      </c>
      <c r="H15" s="104" t="s">
        <v>256</v>
      </c>
      <c r="I15" s="214"/>
      <c r="J15" s="214"/>
      <c r="K15" s="214"/>
      <c r="L15" s="120"/>
    </row>
    <row r="16" spans="1:13">
      <c r="A16" s="196" t="s">
        <v>235</v>
      </c>
      <c r="B16" s="216" t="s">
        <v>255</v>
      </c>
      <c r="C16" s="104"/>
      <c r="D16" s="214" t="s">
        <v>237</v>
      </c>
      <c r="E16" s="266" t="s">
        <v>492</v>
      </c>
      <c r="F16" s="204"/>
      <c r="G16" s="196"/>
      <c r="H16" s="104"/>
      <c r="I16" s="104"/>
      <c r="J16" s="104"/>
      <c r="K16" s="104"/>
      <c r="L16" s="120"/>
    </row>
    <row r="17" spans="1:12">
      <c r="A17" s="157"/>
      <c r="B17" s="214"/>
      <c r="C17" s="104"/>
      <c r="D17" s="214"/>
      <c r="E17" s="214"/>
      <c r="F17" s="120"/>
      <c r="G17" s="196"/>
      <c r="H17" s="104"/>
      <c r="I17" s="104"/>
      <c r="J17" s="104"/>
      <c r="K17" s="104"/>
      <c r="L17" s="120"/>
    </row>
    <row r="18" spans="1:12">
      <c r="A18" s="217" t="s">
        <v>236</v>
      </c>
      <c r="B18" s="218"/>
      <c r="C18" s="104"/>
      <c r="D18" s="104"/>
      <c r="E18" s="104"/>
      <c r="F18" s="120"/>
      <c r="G18" s="227"/>
      <c r="H18" s="112"/>
      <c r="I18" s="112"/>
      <c r="J18" s="112"/>
      <c r="K18" s="112"/>
      <c r="L18" s="149"/>
    </row>
    <row r="19" spans="1:12">
      <c r="A19" s="196" t="s">
        <v>235</v>
      </c>
      <c r="B19" s="213" t="s">
        <v>258</v>
      </c>
      <c r="C19" s="104"/>
      <c r="D19" s="214" t="s">
        <v>237</v>
      </c>
      <c r="E19" s="266" t="s">
        <v>468</v>
      </c>
      <c r="F19" s="120"/>
      <c r="G19" s="221"/>
      <c r="H19" s="222"/>
      <c r="I19" s="222"/>
      <c r="J19" s="222"/>
      <c r="K19" s="222"/>
      <c r="L19" s="30"/>
    </row>
    <row r="20" spans="1:12">
      <c r="A20" s="196" t="s">
        <v>235</v>
      </c>
      <c r="B20" s="216" t="s">
        <v>461</v>
      </c>
      <c r="C20" s="104"/>
      <c r="D20" s="214" t="s">
        <v>237</v>
      </c>
      <c r="E20" s="266" t="s">
        <v>469</v>
      </c>
      <c r="F20" s="120"/>
      <c r="G20" s="221"/>
      <c r="H20" s="222"/>
      <c r="I20" s="226" t="s">
        <v>504</v>
      </c>
      <c r="J20" s="223"/>
      <c r="K20" s="223"/>
      <c r="L20" s="30"/>
    </row>
    <row r="21" spans="1:12" s="74" customFormat="1">
      <c r="A21" s="196" t="s">
        <v>235</v>
      </c>
      <c r="B21" s="213" t="s">
        <v>259</v>
      </c>
      <c r="C21" s="104"/>
      <c r="D21" s="214" t="s">
        <v>237</v>
      </c>
      <c r="E21" s="266" t="s">
        <v>491</v>
      </c>
      <c r="F21" s="120"/>
      <c r="G21" s="221"/>
      <c r="H21" s="222"/>
      <c r="I21" s="223" t="s">
        <v>243</v>
      </c>
      <c r="J21" s="223"/>
      <c r="K21" s="223"/>
      <c r="L21" s="30"/>
    </row>
    <row r="22" spans="1:12">
      <c r="A22" s="196" t="s">
        <v>235</v>
      </c>
      <c r="B22" s="213" t="s">
        <v>259</v>
      </c>
      <c r="C22" s="104"/>
      <c r="D22" s="214" t="s">
        <v>237</v>
      </c>
      <c r="E22" s="266" t="s">
        <v>312</v>
      </c>
      <c r="F22" s="120"/>
      <c r="G22" s="221"/>
      <c r="H22" s="222"/>
      <c r="I22" s="223"/>
      <c r="J22" s="223"/>
      <c r="K22" s="223"/>
      <c r="L22" s="30"/>
    </row>
    <row r="23" spans="1:12">
      <c r="A23" s="196" t="s">
        <v>235</v>
      </c>
      <c r="B23" s="213" t="s">
        <v>259</v>
      </c>
      <c r="C23" s="104"/>
      <c r="D23" s="214" t="s">
        <v>237</v>
      </c>
      <c r="E23" s="214" t="s">
        <v>313</v>
      </c>
      <c r="F23" s="120"/>
      <c r="G23" s="221"/>
      <c r="H23" s="222"/>
      <c r="I23" s="222"/>
      <c r="J23" s="222"/>
      <c r="K23" s="222"/>
      <c r="L23" s="30"/>
    </row>
    <row r="24" spans="1:12">
      <c r="A24" s="196" t="s">
        <v>235</v>
      </c>
      <c r="B24" s="213" t="s">
        <v>259</v>
      </c>
      <c r="C24" s="104"/>
      <c r="D24" s="214" t="s">
        <v>237</v>
      </c>
      <c r="E24" s="266" t="s">
        <v>473</v>
      </c>
      <c r="F24" s="120"/>
      <c r="G24" s="221"/>
      <c r="H24" s="222"/>
      <c r="I24" s="222"/>
      <c r="J24" s="222"/>
      <c r="K24" s="222"/>
      <c r="L24" s="30"/>
    </row>
    <row r="25" spans="1:12">
      <c r="A25" s="196" t="s">
        <v>235</v>
      </c>
      <c r="B25" s="213" t="s">
        <v>259</v>
      </c>
      <c r="C25" s="104"/>
      <c r="D25" s="214" t="s">
        <v>237</v>
      </c>
      <c r="E25" s="266" t="s">
        <v>493</v>
      </c>
      <c r="F25" s="120"/>
      <c r="G25" s="221"/>
      <c r="H25" s="222"/>
      <c r="I25" s="222"/>
      <c r="J25" s="222"/>
      <c r="K25" s="222"/>
      <c r="L25" s="30"/>
    </row>
    <row r="26" spans="1:12">
      <c r="A26" s="196" t="s">
        <v>235</v>
      </c>
      <c r="B26" s="213" t="s">
        <v>260</v>
      </c>
      <c r="C26" s="104"/>
      <c r="D26" s="214" t="s">
        <v>237</v>
      </c>
      <c r="E26" s="266" t="s">
        <v>470</v>
      </c>
      <c r="F26" s="120"/>
      <c r="G26" s="221"/>
      <c r="H26" s="222"/>
      <c r="I26" s="222"/>
      <c r="J26" s="222"/>
      <c r="K26" s="222"/>
      <c r="L26" s="30"/>
    </row>
    <row r="27" spans="1:12">
      <c r="A27" s="196" t="s">
        <v>235</v>
      </c>
      <c r="B27" s="213" t="s">
        <v>259</v>
      </c>
      <c r="C27" s="104"/>
      <c r="D27" s="214" t="s">
        <v>237</v>
      </c>
      <c r="E27" s="266" t="s">
        <v>471</v>
      </c>
      <c r="F27" s="120"/>
      <c r="G27" s="221"/>
      <c r="H27" s="222"/>
      <c r="I27" s="222"/>
      <c r="J27" s="222"/>
      <c r="K27" s="222"/>
      <c r="L27" s="30"/>
    </row>
    <row r="28" spans="1:12">
      <c r="A28" s="196" t="s">
        <v>235</v>
      </c>
      <c r="B28" s="213" t="s">
        <v>259</v>
      </c>
      <c r="C28" s="104"/>
      <c r="D28" s="214" t="s">
        <v>237</v>
      </c>
      <c r="E28" s="266" t="s">
        <v>472</v>
      </c>
      <c r="F28" s="120"/>
      <c r="G28" s="221"/>
      <c r="H28" s="222"/>
      <c r="I28" s="225" t="s">
        <v>261</v>
      </c>
      <c r="J28" s="222"/>
      <c r="K28" s="225" t="s">
        <v>472</v>
      </c>
      <c r="L28" s="30"/>
    </row>
    <row r="29" spans="1:12">
      <c r="A29" s="196" t="s">
        <v>235</v>
      </c>
      <c r="B29" s="213" t="s">
        <v>259</v>
      </c>
      <c r="C29" s="104"/>
      <c r="D29" s="214" t="s">
        <v>237</v>
      </c>
      <c r="E29" s="266" t="s">
        <v>496</v>
      </c>
      <c r="F29" s="120"/>
      <c r="G29" s="221"/>
      <c r="H29" s="222"/>
      <c r="I29" s="331" t="s">
        <v>258</v>
      </c>
      <c r="J29" s="222"/>
      <c r="K29" s="225" t="s">
        <v>259</v>
      </c>
      <c r="L29" s="30"/>
    </row>
    <row r="30" spans="1:12">
      <c r="A30" s="219"/>
      <c r="B30" s="220"/>
      <c r="C30" s="129"/>
      <c r="D30" s="129"/>
      <c r="E30" s="129"/>
      <c r="F30" s="130"/>
      <c r="G30" s="69"/>
      <c r="H30" s="224"/>
      <c r="I30" s="224"/>
      <c r="J30" s="224"/>
      <c r="K30" s="224"/>
      <c r="L30" s="22"/>
    </row>
    <row r="31" spans="1:12" s="74" customFormat="1">
      <c r="A31" s="352"/>
      <c r="B31" s="414"/>
      <c r="C31" s="415"/>
      <c r="D31" s="415"/>
      <c r="E31" s="415"/>
      <c r="F31" s="415"/>
      <c r="G31" s="415"/>
      <c r="H31" s="415"/>
      <c r="I31" s="415"/>
      <c r="J31" s="415"/>
      <c r="K31" s="415"/>
      <c r="L31" s="415"/>
    </row>
    <row r="32" spans="1:12" s="74" customFormat="1">
      <c r="A32" s="348"/>
      <c r="B32" s="350"/>
      <c r="C32" s="349"/>
      <c r="D32" s="349"/>
      <c r="E32" s="349"/>
      <c r="F32" s="349"/>
      <c r="G32" s="349"/>
      <c r="H32" s="349"/>
      <c r="I32" s="349"/>
      <c r="J32" s="349"/>
      <c r="K32" s="349"/>
      <c r="L32" s="349"/>
    </row>
    <row r="33" spans="1:13">
      <c r="A33" s="10" t="s">
        <v>244</v>
      </c>
      <c r="B33" s="1"/>
      <c r="G33" s="1"/>
      <c r="H33" s="1"/>
      <c r="I33" s="1"/>
      <c r="J33" s="1"/>
      <c r="K33" s="1"/>
    </row>
    <row r="34" spans="1:13" ht="93" customHeight="1">
      <c r="A34" s="9" t="s">
        <v>128</v>
      </c>
      <c r="B34" s="417" t="s">
        <v>528</v>
      </c>
      <c r="C34" s="418"/>
      <c r="D34" s="418"/>
      <c r="E34" s="418"/>
      <c r="F34" s="418"/>
      <c r="G34" s="418"/>
      <c r="H34" s="418"/>
      <c r="I34" s="418"/>
      <c r="J34" s="418"/>
      <c r="K34" s="418"/>
      <c r="L34" s="418"/>
      <c r="M34" s="74"/>
    </row>
    <row r="35" spans="1:13">
      <c r="A35" s="71" t="s">
        <v>129</v>
      </c>
      <c r="B35" s="71" t="s">
        <v>262</v>
      </c>
      <c r="C35" s="229"/>
      <c r="D35" s="229"/>
      <c r="E35" s="229"/>
      <c r="F35" s="229"/>
      <c r="G35" s="229"/>
      <c r="H35" s="229"/>
      <c r="I35" s="229"/>
      <c r="J35" s="229"/>
      <c r="K35" s="229"/>
      <c r="L35" s="229"/>
    </row>
    <row r="36" spans="1:13">
      <c r="A36" s="1"/>
      <c r="B36" s="73" t="s">
        <v>41</v>
      </c>
      <c r="C36" s="416" t="s">
        <v>458</v>
      </c>
      <c r="D36" s="416"/>
      <c r="E36" s="416"/>
      <c r="F36" s="416"/>
      <c r="G36" s="416"/>
      <c r="H36" s="416"/>
      <c r="I36" s="416"/>
      <c r="J36" s="416"/>
      <c r="K36" s="416"/>
      <c r="L36" s="416"/>
    </row>
    <row r="37" spans="1:13" s="74" customFormat="1" ht="27.75" customHeight="1">
      <c r="A37" s="1"/>
      <c r="B37" s="73" t="s">
        <v>43</v>
      </c>
      <c r="C37" s="416" t="s">
        <v>520</v>
      </c>
      <c r="D37" s="416"/>
      <c r="E37" s="416"/>
      <c r="F37" s="416"/>
      <c r="G37" s="416"/>
      <c r="H37" s="416"/>
      <c r="I37" s="416"/>
      <c r="J37" s="416"/>
      <c r="K37" s="416"/>
      <c r="L37" s="416"/>
    </row>
    <row r="38" spans="1:13" ht="27" customHeight="1">
      <c r="A38" s="1"/>
      <c r="B38" s="73" t="s">
        <v>50</v>
      </c>
      <c r="C38" s="418" t="s">
        <v>376</v>
      </c>
      <c r="D38" s="418"/>
      <c r="E38" s="418"/>
      <c r="F38" s="418"/>
      <c r="G38" s="418"/>
      <c r="H38" s="418"/>
      <c r="I38" s="418"/>
      <c r="J38" s="418"/>
      <c r="K38" s="418"/>
      <c r="L38" s="418"/>
    </row>
    <row r="39" spans="1:13" s="74" customFormat="1" ht="26.25" customHeight="1">
      <c r="A39" s="1"/>
      <c r="B39" s="73" t="s">
        <v>52</v>
      </c>
      <c r="C39" s="418" t="s">
        <v>362</v>
      </c>
      <c r="D39" s="418"/>
      <c r="E39" s="418"/>
      <c r="F39" s="418"/>
      <c r="G39" s="418"/>
      <c r="H39" s="418"/>
      <c r="I39" s="418"/>
      <c r="J39" s="418"/>
      <c r="K39" s="418"/>
      <c r="L39" s="418"/>
    </row>
    <row r="40" spans="1:13" s="74" customFormat="1" ht="27.75" customHeight="1">
      <c r="A40" s="9" t="s">
        <v>130</v>
      </c>
      <c r="B40" s="417" t="s">
        <v>526</v>
      </c>
      <c r="C40" s="417"/>
      <c r="D40" s="417"/>
      <c r="E40" s="417"/>
      <c r="F40" s="417"/>
      <c r="G40" s="417"/>
      <c r="H40" s="417"/>
      <c r="I40" s="417"/>
      <c r="J40" s="417"/>
      <c r="K40" s="417"/>
      <c r="L40" s="417"/>
    </row>
    <row r="41" spans="1:13" s="74" customFormat="1" ht="26.25" customHeight="1">
      <c r="A41" s="73" t="s">
        <v>132</v>
      </c>
      <c r="B41" s="417" t="s">
        <v>527</v>
      </c>
      <c r="C41" s="417"/>
      <c r="D41" s="417"/>
      <c r="E41" s="417"/>
      <c r="F41" s="417"/>
      <c r="G41" s="417"/>
      <c r="H41" s="417"/>
      <c r="I41" s="417"/>
      <c r="J41" s="417"/>
      <c r="K41" s="417"/>
      <c r="L41" s="417"/>
    </row>
    <row r="42" spans="1:13">
      <c r="A42" s="73" t="s">
        <v>133</v>
      </c>
      <c r="B42" s="421" t="s">
        <v>505</v>
      </c>
      <c r="C42" s="416"/>
      <c r="D42" s="416"/>
      <c r="E42" s="416"/>
      <c r="F42" s="416"/>
      <c r="G42" s="416"/>
      <c r="H42" s="416"/>
      <c r="I42" s="416"/>
      <c r="J42" s="416"/>
      <c r="K42" s="416"/>
      <c r="L42" s="416"/>
    </row>
    <row r="43" spans="1:13" ht="27.75" customHeight="1">
      <c r="A43" s="73" t="s">
        <v>134</v>
      </c>
      <c r="B43" s="419" t="s">
        <v>521</v>
      </c>
      <c r="C43" s="420"/>
      <c r="D43" s="420"/>
      <c r="E43" s="420"/>
      <c r="F43" s="420"/>
      <c r="G43" s="420"/>
      <c r="H43" s="420"/>
      <c r="I43" s="420"/>
      <c r="J43" s="420"/>
      <c r="K43" s="420"/>
      <c r="L43" s="420"/>
    </row>
    <row r="44" spans="1:13">
      <c r="A44" s="1"/>
      <c r="B44" s="1"/>
      <c r="K44" s="413">
        <f ca="1">NOW()</f>
        <v>42405.643357870373</v>
      </c>
      <c r="L44" s="413"/>
    </row>
    <row r="45" spans="1:13" s="74" customFormat="1">
      <c r="A45" s="1"/>
      <c r="B45" s="1"/>
    </row>
    <row r="46" spans="1:13" s="74" customFormat="1">
      <c r="A46" s="1"/>
      <c r="B46" s="1"/>
    </row>
    <row r="47" spans="1:13" s="74" customFormat="1">
      <c r="A47" s="1"/>
      <c r="B47" s="1"/>
    </row>
    <row r="48" spans="1:13" s="74" customFormat="1">
      <c r="A48" s="1"/>
      <c r="B48" s="1"/>
    </row>
    <row r="49" spans="1:11">
      <c r="A49" s="1"/>
      <c r="B49" s="1"/>
    </row>
    <row r="50" spans="1:11" ht="22.5" customHeight="1">
      <c r="A50" s="1"/>
      <c r="B50" s="1"/>
      <c r="D50" s="258"/>
      <c r="E50" s="259" t="s">
        <v>365</v>
      </c>
      <c r="F50" s="260"/>
      <c r="G50" s="261" t="s">
        <v>364</v>
      </c>
      <c r="H50" s="262"/>
      <c r="I50" s="263"/>
      <c r="J50" s="261" t="s">
        <v>363</v>
      </c>
      <c r="K50" s="260"/>
    </row>
    <row r="51" spans="1:11">
      <c r="A51" s="1"/>
      <c r="B51" s="1"/>
      <c r="D51" s="4"/>
      <c r="E51" s="26"/>
      <c r="F51" s="28"/>
      <c r="G51" s="26"/>
      <c r="H51" s="27"/>
      <c r="I51" s="28"/>
      <c r="J51" s="26"/>
      <c r="K51" s="28"/>
    </row>
    <row r="52" spans="1:11" s="74" customFormat="1">
      <c r="A52" s="1"/>
      <c r="B52" s="1"/>
      <c r="D52" s="4"/>
      <c r="E52" s="29"/>
      <c r="F52" s="30"/>
      <c r="G52" s="29"/>
      <c r="H52" s="4"/>
      <c r="I52" s="30"/>
      <c r="J52" s="29"/>
      <c r="K52" s="30"/>
    </row>
    <row r="53" spans="1:11" s="74" customFormat="1">
      <c r="A53" s="1"/>
      <c r="B53" s="1"/>
      <c r="D53" s="4"/>
      <c r="E53" s="29"/>
      <c r="F53" s="30"/>
      <c r="G53" s="29"/>
      <c r="H53" s="4"/>
      <c r="I53" s="30"/>
      <c r="J53" s="29"/>
      <c r="K53" s="30"/>
    </row>
    <row r="54" spans="1:11">
      <c r="A54" s="1"/>
      <c r="B54" s="1"/>
      <c r="D54" s="4"/>
      <c r="E54" s="29"/>
      <c r="F54" s="30"/>
      <c r="G54" s="29"/>
      <c r="H54" s="4"/>
      <c r="I54" s="30"/>
      <c r="J54" s="29"/>
      <c r="K54" s="30"/>
    </row>
    <row r="55" spans="1:11">
      <c r="A55" s="1"/>
      <c r="B55" s="1"/>
      <c r="D55" s="4"/>
      <c r="E55" s="29"/>
      <c r="F55" s="30"/>
      <c r="G55" s="29"/>
      <c r="H55" s="4"/>
      <c r="I55" s="30"/>
      <c r="J55" s="29"/>
      <c r="K55" s="30"/>
    </row>
    <row r="56" spans="1:11">
      <c r="A56" s="1"/>
      <c r="B56" s="1"/>
      <c r="D56" s="4"/>
      <c r="E56" s="29"/>
      <c r="F56" s="30"/>
      <c r="G56" s="29"/>
      <c r="H56" s="4"/>
      <c r="I56" s="30"/>
      <c r="J56" s="29"/>
      <c r="K56" s="30"/>
    </row>
    <row r="57" spans="1:11">
      <c r="A57" s="1"/>
      <c r="B57" s="1"/>
      <c r="D57" s="4"/>
      <c r="E57" s="20"/>
      <c r="F57" s="22"/>
      <c r="G57" s="20"/>
      <c r="H57" s="21"/>
      <c r="I57" s="22"/>
      <c r="J57" s="20"/>
      <c r="K57" s="22"/>
    </row>
    <row r="58" spans="1:11">
      <c r="A58" s="1"/>
      <c r="B58" s="1"/>
    </row>
    <row r="59" spans="1:11">
      <c r="A59" s="1"/>
      <c r="B59" s="1"/>
    </row>
    <row r="60" spans="1:11">
      <c r="A60" s="1"/>
      <c r="B60" s="1"/>
    </row>
    <row r="61" spans="1:11">
      <c r="A61" s="1"/>
      <c r="B61" s="1"/>
      <c r="I61">
        <v>57.24</v>
      </c>
    </row>
    <row r="62" spans="1:11">
      <c r="A62" s="1"/>
      <c r="B62" s="1"/>
      <c r="I62">
        <v>100</v>
      </c>
    </row>
    <row r="63" spans="1:11">
      <c r="A63" s="1"/>
      <c r="B63" s="1"/>
      <c r="I63">
        <f>I62-I61</f>
        <v>42.76</v>
      </c>
    </row>
    <row r="64" spans="1:11">
      <c r="A64" s="1"/>
      <c r="B64" s="1"/>
    </row>
  </sheetData>
  <mergeCells count="11">
    <mergeCell ref="K44:L44"/>
    <mergeCell ref="B31:L31"/>
    <mergeCell ref="C37:L37"/>
    <mergeCell ref="B34:L34"/>
    <mergeCell ref="B43:L43"/>
    <mergeCell ref="C36:L36"/>
    <mergeCell ref="C38:L38"/>
    <mergeCell ref="B42:L42"/>
    <mergeCell ref="C39:L39"/>
    <mergeCell ref="B40:L40"/>
    <mergeCell ref="B41:L41"/>
  </mergeCells>
  <phoneticPr fontId="2" type="noConversion"/>
  <printOptions horizontalCentered="1"/>
  <pageMargins left="0.51181102362204722" right="0.51181102362204722" top="0.51181102362204722" bottom="0.98425196850393704" header="0.23622047244094491" footer="0.23622047244094491"/>
  <pageSetup scale="75" orientation="portrait" r:id="rId1"/>
  <headerFooter scaleWithDoc="0">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Sheet1</vt:lpstr>
      <vt:lpstr>Sheet2</vt:lpstr>
      <vt:lpstr>Sheet3</vt:lpstr>
      <vt:lpstr>Sheet4</vt:lpstr>
      <vt:lpstr>Sheet5</vt:lpstr>
      <vt:lpstr>Sheet6</vt:lpstr>
      <vt:lpstr>Sheet7</vt:lpstr>
      <vt:lpstr>Sheet8</vt:lpstr>
      <vt:lpstr>Sheet9</vt:lpstr>
      <vt:lpstr>Sheet1!Print_Area</vt:lpstr>
      <vt:lpstr>Sheet2!Print_Area</vt:lpstr>
      <vt:lpstr>Sheet3!Print_Area</vt:lpstr>
      <vt:lpstr>Sheet4!Print_Area</vt:lpstr>
      <vt:lpstr>Sheet5!Print_Area</vt:lpstr>
      <vt:lpstr>Sheet6!Print_Area</vt:lpstr>
      <vt:lpstr>Sheet7!Print_Area</vt:lpstr>
      <vt:lpstr>Sheet8!Print_Area</vt:lpstr>
      <vt:lpstr>Sheet9!Print_Area</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Company>UNDP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Nuni Wahyuni</dc:creator>
  <cp:lastModifiedBy>Valued Acer Customer</cp:lastModifiedBy>
  <cp:lastPrinted>2016-02-03T10:35:03Z</cp:lastPrinted>
  <dcterms:created xsi:type="dcterms:W3CDTF">2010-04-14T13:40:24Z</dcterms:created>
  <dcterms:modified xsi:type="dcterms:W3CDTF">2016-02-05T08:26:26Z</dcterms:modified>
</cp:coreProperties>
</file>